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Valben\hubiC\ATICE\EmploiDuTemps-numerique\"/>
    </mc:Choice>
  </mc:AlternateContent>
  <bookViews>
    <workbookView xWindow="0" yWindow="0" windowWidth="16392" windowHeight="5076" tabRatio="753" activeTab="1"/>
  </bookViews>
  <sheets>
    <sheet name="POUR COMMENCER" sheetId="6" r:id="rId1"/>
    <sheet name="EDT-1niveau" sheetId="4" r:id="rId2"/>
    <sheet name="Volumes horaires-1niv" sheetId="8" r:id="rId3"/>
    <sheet name="EDT1niv-A imprimer" sheetId="5" r:id="rId4"/>
    <sheet name="Liste-1niveau" sheetId="3" state="hidden" r:id="rId5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8" l="1"/>
  <c r="B8" i="4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D8" i="4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F8" i="4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D9" i="4"/>
  <c r="D10" i="4" s="1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D11" i="4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H2" i="8" l="1"/>
  <c r="G22" i="4"/>
  <c r="G24" i="4"/>
  <c r="G25" i="4"/>
  <c r="G26" i="4"/>
  <c r="G28" i="4"/>
  <c r="G29" i="4"/>
  <c r="G31" i="4"/>
  <c r="G32" i="4"/>
  <c r="G33" i="4"/>
  <c r="G34" i="4"/>
  <c r="G35" i="4"/>
  <c r="G36" i="4"/>
  <c r="G37" i="4"/>
  <c r="G38" i="4"/>
  <c r="G39" i="4"/>
  <c r="G41" i="4"/>
  <c r="G42" i="4"/>
  <c r="G43" i="4"/>
  <c r="G44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4" i="4"/>
  <c r="G65" i="4"/>
  <c r="G66" i="4"/>
  <c r="G67" i="4"/>
  <c r="G68" i="4"/>
  <c r="G69" i="4"/>
  <c r="G71" i="4"/>
  <c r="G73" i="4"/>
  <c r="G74" i="4"/>
  <c r="G75" i="4"/>
  <c r="G76" i="4"/>
  <c r="G77" i="4"/>
  <c r="G78" i="4"/>
  <c r="G79" i="4"/>
  <c r="G80" i="4"/>
  <c r="G82" i="4"/>
  <c r="G83" i="4"/>
  <c r="G85" i="4"/>
  <c r="G86" i="4"/>
  <c r="G87" i="4"/>
  <c r="G88" i="4"/>
  <c r="G89" i="4"/>
  <c r="G90" i="4"/>
  <c r="G91" i="4"/>
  <c r="G92" i="4"/>
  <c r="G93" i="4"/>
  <c r="G95" i="4"/>
  <c r="G96" i="4"/>
  <c r="G97" i="4"/>
  <c r="G98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0" i="4"/>
  <c r="G11" i="4"/>
  <c r="G13" i="4"/>
  <c r="G14" i="4"/>
  <c r="G15" i="4"/>
  <c r="G16" i="4"/>
  <c r="G17" i="4"/>
  <c r="G18" i="4"/>
  <c r="G19" i="4"/>
  <c r="G21" i="4"/>
  <c r="G9" i="4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4" i="3"/>
  <c r="N5" i="3" l="1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4" i="3"/>
  <c r="H140" i="3"/>
  <c r="H141" i="3"/>
  <c r="H142" i="3"/>
  <c r="H143" i="3"/>
  <c r="H144" i="3"/>
  <c r="H145" i="3"/>
  <c r="H146" i="3"/>
  <c r="H147" i="3"/>
  <c r="H148" i="3"/>
  <c r="H149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4" i="3"/>
  <c r="H25" i="6"/>
  <c r="H24" i="6"/>
  <c r="B7" i="4"/>
  <c r="C7" i="4"/>
  <c r="D7" i="4"/>
  <c r="E7" i="4"/>
  <c r="F7" i="4"/>
  <c r="B3" i="5" l="1"/>
  <c r="O151" i="3" l="1"/>
  <c r="O152" i="3"/>
  <c r="O153" i="3"/>
  <c r="O154" i="3"/>
  <c r="O155" i="3"/>
  <c r="O156" i="3"/>
  <c r="O157" i="3"/>
  <c r="L151" i="3" l="1"/>
  <c r="L152" i="3"/>
  <c r="L153" i="3"/>
  <c r="L154" i="3"/>
  <c r="L155" i="3"/>
  <c r="I151" i="3"/>
  <c r="I152" i="3"/>
  <c r="I153" i="3"/>
  <c r="I154" i="3"/>
  <c r="I155" i="3"/>
  <c r="I156" i="3"/>
  <c r="F151" i="3"/>
  <c r="F152" i="3"/>
  <c r="F153" i="3"/>
  <c r="F154" i="3"/>
  <c r="F155" i="3"/>
  <c r="F156" i="3"/>
  <c r="C151" i="3"/>
  <c r="C152" i="3"/>
  <c r="C153" i="3"/>
  <c r="C154" i="3"/>
  <c r="C155" i="3"/>
  <c r="C156" i="3"/>
  <c r="L156" i="3"/>
  <c r="E28" i="8" l="1"/>
  <c r="B28" i="8"/>
  <c r="C27" i="8"/>
  <c r="D27" i="8" s="1"/>
  <c r="C26" i="8"/>
  <c r="D26" i="8" s="1"/>
  <c r="C25" i="8"/>
  <c r="F25" i="8" s="1"/>
  <c r="C24" i="8"/>
  <c r="F24" i="8" s="1"/>
  <c r="C23" i="8"/>
  <c r="D23" i="8" s="1"/>
  <c r="C22" i="8"/>
  <c r="F22" i="8" s="1"/>
  <c r="C21" i="8"/>
  <c r="E13" i="8"/>
  <c r="B13" i="8"/>
  <c r="C12" i="8"/>
  <c r="F12" i="8" s="1"/>
  <c r="C11" i="8"/>
  <c r="F11" i="8" s="1"/>
  <c r="C10" i="8"/>
  <c r="D10" i="8" s="1"/>
  <c r="F9" i="8"/>
  <c r="D9" i="8"/>
  <c r="C9" i="8"/>
  <c r="C8" i="8"/>
  <c r="F8" i="8" s="1"/>
  <c r="C7" i="8"/>
  <c r="F7" i="8" s="1"/>
  <c r="F27" i="8" l="1"/>
  <c r="C28" i="8"/>
  <c r="D22" i="8"/>
  <c r="F26" i="8"/>
  <c r="F23" i="8"/>
  <c r="F10" i="8"/>
  <c r="F13" i="8" s="1"/>
  <c r="C13" i="8"/>
  <c r="D8" i="8"/>
  <c r="D12" i="8"/>
  <c r="D21" i="8"/>
  <c r="D25" i="8"/>
  <c r="D7" i="8"/>
  <c r="D13" i="8" s="1"/>
  <c r="D11" i="8"/>
  <c r="F21" i="8"/>
  <c r="D24" i="8"/>
  <c r="F28" i="8" l="1"/>
  <c r="D28" i="8"/>
  <c r="I157" i="3" l="1"/>
  <c r="H26" i="6" l="1"/>
  <c r="H27" i="6"/>
  <c r="C5" i="5" l="1"/>
  <c r="F3" i="5" l="1"/>
  <c r="C4" i="5"/>
  <c r="K8" i="8" l="1"/>
  <c r="K9" i="8"/>
  <c r="K10" i="8"/>
  <c r="K11" i="8"/>
  <c r="K12" i="8"/>
  <c r="K7" i="8"/>
  <c r="K22" i="8"/>
  <c r="K23" i="8"/>
  <c r="K24" i="8"/>
  <c r="K25" i="8"/>
  <c r="K26" i="8"/>
  <c r="K27" i="8"/>
  <c r="K21" i="8"/>
  <c r="O733" i="3"/>
  <c r="O732" i="3"/>
  <c r="O731" i="3"/>
  <c r="O730" i="3"/>
  <c r="O729" i="3"/>
  <c r="O728" i="3"/>
  <c r="O727" i="3"/>
  <c r="O726" i="3"/>
  <c r="O725" i="3"/>
  <c r="O724" i="3"/>
  <c r="O723" i="3"/>
  <c r="O722" i="3"/>
  <c r="O721" i="3"/>
  <c r="O720" i="3"/>
  <c r="O719" i="3"/>
  <c r="O718" i="3"/>
  <c r="O717" i="3"/>
  <c r="O716" i="3"/>
  <c r="O715" i="3"/>
  <c r="O714" i="3"/>
  <c r="O713" i="3"/>
  <c r="O712" i="3"/>
  <c r="O711" i="3"/>
  <c r="O710" i="3"/>
  <c r="O709" i="3"/>
  <c r="O708" i="3"/>
  <c r="O707" i="3"/>
  <c r="O706" i="3"/>
  <c r="O705" i="3"/>
  <c r="O704" i="3"/>
  <c r="O703" i="3"/>
  <c r="O702" i="3"/>
  <c r="O701" i="3"/>
  <c r="O700" i="3"/>
  <c r="O699" i="3"/>
  <c r="O698" i="3"/>
  <c r="O697" i="3"/>
  <c r="O696" i="3"/>
  <c r="O695" i="3"/>
  <c r="O694" i="3"/>
  <c r="O693" i="3"/>
  <c r="O692" i="3"/>
  <c r="O691" i="3"/>
  <c r="O690" i="3"/>
  <c r="O689" i="3"/>
  <c r="O688" i="3"/>
  <c r="O687" i="3"/>
  <c r="O686" i="3"/>
  <c r="O685" i="3"/>
  <c r="O684" i="3"/>
  <c r="O683" i="3"/>
  <c r="O682" i="3"/>
  <c r="O681" i="3"/>
  <c r="O680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5" i="3"/>
  <c r="L684" i="3"/>
  <c r="L683" i="3"/>
  <c r="L682" i="3"/>
  <c r="L681" i="3"/>
  <c r="L680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A4" i="3" l="1"/>
  <c r="F6" i="4" l="1"/>
  <c r="E6" i="4"/>
  <c r="D6" i="4"/>
  <c r="C6" i="4"/>
  <c r="B6" i="4"/>
  <c r="B1048576" i="4"/>
  <c r="D4" i="3" l="1"/>
  <c r="A8" i="4"/>
  <c r="G8" i="4" s="1"/>
  <c r="H29" i="6"/>
  <c r="J5" i="3" l="1"/>
  <c r="J4" i="3"/>
  <c r="G4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9" i="4"/>
  <c r="D6" i="3" l="1"/>
  <c r="J6" i="3"/>
  <c r="D5" i="3"/>
  <c r="G5" i="3"/>
  <c r="A73" i="3"/>
  <c r="A74" i="3" s="1"/>
  <c r="A10" i="4"/>
  <c r="J7" i="3" l="1"/>
  <c r="G6" i="3"/>
  <c r="A75" i="3"/>
  <c r="A11" i="4"/>
  <c r="A12" i="4" s="1"/>
  <c r="G12" i="4" s="1"/>
  <c r="J8" i="3" l="1"/>
  <c r="G7" i="3"/>
  <c r="D7" i="3"/>
  <c r="A76" i="3"/>
  <c r="A13" i="4"/>
  <c r="A14" i="4" s="1"/>
  <c r="A15" i="4" s="1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J9" i="3" l="1"/>
  <c r="G8" i="3"/>
  <c r="D8" i="3"/>
  <c r="A77" i="3"/>
  <c r="A16" i="4"/>
  <c r="A17" i="4" s="1"/>
  <c r="J10" i="3" l="1"/>
  <c r="D9" i="3"/>
  <c r="G9" i="3"/>
  <c r="A78" i="3"/>
  <c r="A18" i="4"/>
  <c r="A19" i="4" s="1"/>
  <c r="J11" i="3" l="1"/>
  <c r="D10" i="3"/>
  <c r="G10" i="3"/>
  <c r="A79" i="3"/>
  <c r="A20" i="4"/>
  <c r="A21" i="4" l="1"/>
  <c r="G20" i="4"/>
  <c r="G12" i="3"/>
  <c r="J12" i="3"/>
  <c r="G11" i="3"/>
  <c r="D11" i="3"/>
  <c r="A80" i="3"/>
  <c r="A22" i="4"/>
  <c r="A23" i="4" s="1"/>
  <c r="G23" i="4" s="1"/>
  <c r="J13" i="3" l="1"/>
  <c r="D12" i="3"/>
  <c r="A81" i="3"/>
  <c r="A24" i="4"/>
  <c r="A25" i="4" s="1"/>
  <c r="J14" i="3" l="1"/>
  <c r="D13" i="3"/>
  <c r="G13" i="3"/>
  <c r="A82" i="3"/>
  <c r="A26" i="4"/>
  <c r="A27" i="4" s="1"/>
  <c r="G27" i="4" s="1"/>
  <c r="J15" i="3" l="1"/>
  <c r="G14" i="3"/>
  <c r="D14" i="3"/>
  <c r="A83" i="3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28" i="4"/>
  <c r="A29" i="4" s="1"/>
  <c r="J16" i="3" l="1"/>
  <c r="G15" i="3"/>
  <c r="D15" i="3"/>
  <c r="A30" i="4"/>
  <c r="A31" i="4" l="1"/>
  <c r="G30" i="4"/>
  <c r="J17" i="3"/>
  <c r="D16" i="3"/>
  <c r="G16" i="3"/>
  <c r="A32" i="4"/>
  <c r="A33" i="4" s="1"/>
  <c r="J18" i="3" l="1"/>
  <c r="G17" i="3"/>
  <c r="D17" i="3"/>
  <c r="A34" i="4"/>
  <c r="A35" i="4" s="1"/>
  <c r="J19" i="3" l="1"/>
  <c r="D18" i="3"/>
  <c r="G18" i="3"/>
  <c r="A36" i="4"/>
  <c r="J20" i="3" l="1"/>
  <c r="G19" i="3"/>
  <c r="D19" i="3"/>
  <c r="A37" i="4"/>
  <c r="A38" i="4" s="1"/>
  <c r="A39" i="4" s="1"/>
  <c r="J21" i="3" l="1"/>
  <c r="G20" i="3"/>
  <c r="D20" i="3"/>
  <c r="A40" i="4"/>
  <c r="A41" i="4" l="1"/>
  <c r="G40" i="4"/>
  <c r="J22" i="3"/>
  <c r="D21" i="3"/>
  <c r="G21" i="3"/>
  <c r="A42" i="4"/>
  <c r="A43" i="4" s="1"/>
  <c r="J23" i="3" l="1"/>
  <c r="G22" i="3"/>
  <c r="D22" i="3"/>
  <c r="A44" i="4"/>
  <c r="J24" i="3" l="1"/>
  <c r="A45" i="4"/>
  <c r="D23" i="3"/>
  <c r="G23" i="3"/>
  <c r="A46" i="4" l="1"/>
  <c r="G45" i="4"/>
  <c r="J25" i="3"/>
  <c r="D24" i="3"/>
  <c r="G24" i="3"/>
  <c r="A47" i="4"/>
  <c r="J26" i="3" l="1"/>
  <c r="A48" i="4"/>
  <c r="A49" i="4" s="1"/>
  <c r="G25" i="3"/>
  <c r="D25" i="3"/>
  <c r="J27" i="3" l="1"/>
  <c r="G26" i="3"/>
  <c r="D26" i="3"/>
  <c r="A50" i="4"/>
  <c r="J28" i="3" l="1"/>
  <c r="A51" i="4"/>
  <c r="A52" i="4" s="1"/>
  <c r="A53" i="4" s="1"/>
  <c r="A54" i="4" s="1"/>
  <c r="D27" i="3"/>
  <c r="G27" i="3"/>
  <c r="J29" i="3" l="1"/>
  <c r="G28" i="3"/>
  <c r="D28" i="3"/>
  <c r="A55" i="4"/>
  <c r="J30" i="3" l="1"/>
  <c r="D29" i="3"/>
  <c r="G29" i="3"/>
  <c r="A56" i="4"/>
  <c r="J31" i="3" l="1"/>
  <c r="G30" i="3"/>
  <c r="D30" i="3"/>
  <c r="A57" i="4"/>
  <c r="J32" i="3" l="1"/>
  <c r="G31" i="3"/>
  <c r="D31" i="3"/>
  <c r="A58" i="4"/>
  <c r="J33" i="3" l="1"/>
  <c r="G32" i="3"/>
  <c r="D32" i="3"/>
  <c r="A59" i="4"/>
  <c r="J34" i="3" l="1"/>
  <c r="D33" i="3"/>
  <c r="G33" i="3"/>
  <c r="A60" i="4"/>
  <c r="J35" i="3" l="1"/>
  <c r="G34" i="3"/>
  <c r="D34" i="3"/>
  <c r="A61" i="4"/>
  <c r="J36" i="3" l="1"/>
  <c r="G35" i="3"/>
  <c r="D35" i="3"/>
  <c r="A62" i="4"/>
  <c r="J37" i="3" l="1"/>
  <c r="G36" i="3"/>
  <c r="D36" i="3"/>
  <c r="A63" i="4"/>
  <c r="G63" i="4" s="1"/>
  <c r="J38" i="3" l="1"/>
  <c r="D37" i="3"/>
  <c r="G37" i="3"/>
  <c r="A64" i="4"/>
  <c r="A65" i="4" s="1"/>
  <c r="A66" i="4" s="1"/>
  <c r="A67" i="4" s="1"/>
  <c r="A68" i="4" s="1"/>
  <c r="A69" i="4" s="1"/>
  <c r="A70" i="4" s="1"/>
  <c r="A71" i="4" l="1"/>
  <c r="A72" i="4" s="1"/>
  <c r="G70" i="4"/>
  <c r="J39" i="3"/>
  <c r="G38" i="3"/>
  <c r="D38" i="3"/>
  <c r="A73" i="4" l="1"/>
  <c r="A74" i="4" s="1"/>
  <c r="A75" i="4" s="1"/>
  <c r="A76" i="4" s="1"/>
  <c r="A77" i="4" s="1"/>
  <c r="G72" i="4"/>
  <c r="J40" i="3"/>
  <c r="D39" i="3"/>
  <c r="G39" i="3"/>
  <c r="A78" i="4"/>
  <c r="A79" i="4" s="1"/>
  <c r="J41" i="3" l="1"/>
  <c r="G40" i="3"/>
  <c r="D40" i="3"/>
  <c r="A80" i="4"/>
  <c r="A81" i="4" s="1"/>
  <c r="G81" i="4" s="1"/>
  <c r="J42" i="3" l="1"/>
  <c r="D41" i="3"/>
  <c r="G41" i="3"/>
  <c r="A82" i="4"/>
  <c r="J43" i="3" l="1"/>
  <c r="D42" i="3"/>
  <c r="G42" i="3"/>
  <c r="A83" i="4"/>
  <c r="A84" i="4" s="1"/>
  <c r="A85" i="4" l="1"/>
  <c r="G84" i="4"/>
  <c r="G44" i="3"/>
  <c r="J44" i="3"/>
  <c r="D43" i="3"/>
  <c r="G43" i="3"/>
  <c r="A86" i="4"/>
  <c r="A87" i="4" s="1"/>
  <c r="J45" i="3" l="1"/>
  <c r="D44" i="3"/>
  <c r="A88" i="4"/>
  <c r="A89" i="4" s="1"/>
  <c r="J46" i="3" l="1"/>
  <c r="D45" i="3"/>
  <c r="G45" i="3"/>
  <c r="A90" i="4"/>
  <c r="A91" i="4" s="1"/>
  <c r="J47" i="3" l="1"/>
  <c r="D46" i="3"/>
  <c r="G46" i="3"/>
  <c r="A92" i="4"/>
  <c r="A93" i="4" s="1"/>
  <c r="J48" i="3" l="1"/>
  <c r="D47" i="3"/>
  <c r="G47" i="3"/>
  <c r="A94" i="4"/>
  <c r="A95" i="4" l="1"/>
  <c r="G94" i="4"/>
  <c r="J49" i="3"/>
  <c r="D48" i="3"/>
  <c r="G48" i="3"/>
  <c r="A96" i="4"/>
  <c r="A97" i="4" s="1"/>
  <c r="J50" i="3" l="1"/>
  <c r="G49" i="3"/>
  <c r="D49" i="3"/>
  <c r="A98" i="4"/>
  <c r="A99" i="4" s="1"/>
  <c r="G99" i="4" s="1"/>
  <c r="J51" i="3" l="1"/>
  <c r="D50" i="3"/>
  <c r="G50" i="3"/>
  <c r="A100" i="4"/>
  <c r="J52" i="3" l="1"/>
  <c r="D51" i="3"/>
  <c r="G51" i="3"/>
  <c r="A101" i="4"/>
  <c r="A102" i="4" s="1"/>
  <c r="J53" i="3" l="1"/>
  <c r="G52" i="3"/>
  <c r="D52" i="3"/>
  <c r="A103" i="4"/>
  <c r="J54" i="3" l="1"/>
  <c r="D53" i="3"/>
  <c r="G53" i="3"/>
  <c r="A104" i="4"/>
  <c r="J55" i="3" l="1"/>
  <c r="G54" i="3"/>
  <c r="D54" i="3"/>
  <c r="A105" i="4"/>
  <c r="J56" i="3" l="1"/>
  <c r="G55" i="3"/>
  <c r="D55" i="3"/>
  <c r="A106" i="4"/>
  <c r="J57" i="3" l="1"/>
  <c r="G56" i="3"/>
  <c r="D56" i="3"/>
  <c r="A107" i="4"/>
  <c r="J58" i="3" l="1"/>
  <c r="D57" i="3"/>
  <c r="G57" i="3"/>
  <c r="A108" i="4"/>
  <c r="J59" i="3" l="1"/>
  <c r="G58" i="3"/>
  <c r="D58" i="3"/>
  <c r="A109" i="4"/>
  <c r="J60" i="3" l="1"/>
  <c r="G59" i="3"/>
  <c r="D59" i="3"/>
  <c r="A110" i="4"/>
  <c r="J61" i="3" l="1"/>
  <c r="G60" i="3"/>
  <c r="D60" i="3"/>
  <c r="A111" i="4"/>
  <c r="J62" i="3" l="1"/>
  <c r="G61" i="3"/>
  <c r="D61" i="3"/>
  <c r="A112" i="4"/>
  <c r="J63" i="3" l="1"/>
  <c r="D62" i="3"/>
  <c r="G62" i="3"/>
  <c r="A113" i="4"/>
  <c r="J64" i="3" l="1"/>
  <c r="G63" i="3"/>
  <c r="D63" i="3"/>
  <c r="A114" i="4"/>
  <c r="J65" i="3" l="1"/>
  <c r="D64" i="3"/>
  <c r="G64" i="3"/>
  <c r="A115" i="4"/>
  <c r="J66" i="3" l="1"/>
  <c r="D65" i="3"/>
  <c r="G65" i="3"/>
  <c r="A116" i="4"/>
  <c r="J67" i="3" l="1"/>
  <c r="G66" i="3"/>
  <c r="D66" i="3"/>
  <c r="A117" i="4"/>
  <c r="J68" i="3" l="1"/>
  <c r="D67" i="3"/>
  <c r="G67" i="3"/>
  <c r="A118" i="4"/>
  <c r="J69" i="3" l="1"/>
  <c r="G68" i="3"/>
  <c r="D68" i="3"/>
  <c r="A119" i="4"/>
  <c r="J70" i="3" l="1"/>
  <c r="D69" i="3"/>
  <c r="G69" i="3"/>
  <c r="A120" i="4"/>
  <c r="G71" i="3" l="1"/>
  <c r="J71" i="3"/>
  <c r="D70" i="3"/>
  <c r="G70" i="3"/>
  <c r="A121" i="4"/>
  <c r="J72" i="3" l="1"/>
  <c r="D71" i="3"/>
  <c r="A122" i="4"/>
  <c r="J73" i="3" l="1"/>
  <c r="D72" i="3"/>
  <c r="G72" i="3"/>
  <c r="A123" i="4"/>
  <c r="J74" i="3" l="1"/>
  <c r="D73" i="3"/>
  <c r="G73" i="3"/>
  <c r="A124" i="4"/>
  <c r="J75" i="3" l="1"/>
  <c r="D74" i="3"/>
  <c r="G74" i="3"/>
  <c r="A125" i="4"/>
  <c r="J76" i="3" l="1"/>
  <c r="G76" i="3"/>
  <c r="D75" i="3"/>
  <c r="G75" i="3"/>
  <c r="A126" i="4"/>
  <c r="J77" i="3" l="1"/>
  <c r="D76" i="3"/>
  <c r="A127" i="4"/>
  <c r="J78" i="3" l="1"/>
  <c r="D77" i="3"/>
  <c r="G77" i="3"/>
  <c r="A128" i="4"/>
  <c r="J79" i="3" l="1"/>
  <c r="D78" i="3"/>
  <c r="G78" i="3"/>
  <c r="A129" i="4"/>
  <c r="J80" i="3" l="1"/>
  <c r="D79" i="3"/>
  <c r="G79" i="3"/>
  <c r="A130" i="4"/>
  <c r="J81" i="3" l="1"/>
  <c r="G80" i="3"/>
  <c r="D80" i="3"/>
  <c r="A131" i="4"/>
  <c r="J82" i="3" l="1"/>
  <c r="D81" i="3"/>
  <c r="G81" i="3"/>
  <c r="A132" i="4"/>
  <c r="J83" i="3" l="1"/>
  <c r="D82" i="3"/>
  <c r="G82" i="3"/>
  <c r="A133" i="4"/>
  <c r="J84" i="3" l="1"/>
  <c r="D83" i="3"/>
  <c r="G83" i="3"/>
  <c r="A134" i="4"/>
  <c r="J85" i="3" l="1"/>
  <c r="D84" i="3"/>
  <c r="G84" i="3"/>
  <c r="A135" i="4"/>
  <c r="J86" i="3" l="1"/>
  <c r="G85" i="3"/>
  <c r="D85" i="3"/>
  <c r="A136" i="4"/>
  <c r="J87" i="3" l="1"/>
  <c r="D86" i="3"/>
  <c r="G86" i="3"/>
  <c r="A137" i="4"/>
  <c r="J88" i="3" l="1"/>
  <c r="G87" i="3"/>
  <c r="D87" i="3"/>
  <c r="A138" i="4"/>
  <c r="J89" i="3" l="1"/>
  <c r="D88" i="3"/>
  <c r="G88" i="3"/>
  <c r="A139" i="4"/>
  <c r="J90" i="3" l="1"/>
  <c r="G89" i="3"/>
  <c r="D89" i="3"/>
  <c r="A140" i="4"/>
  <c r="J91" i="3" l="1"/>
  <c r="D90" i="3"/>
  <c r="G90" i="3"/>
  <c r="A141" i="4"/>
  <c r="J92" i="3" l="1"/>
  <c r="G91" i="3"/>
  <c r="D91" i="3"/>
  <c r="A142" i="4"/>
  <c r="J93" i="3" l="1"/>
  <c r="D92" i="3"/>
  <c r="G92" i="3"/>
  <c r="A143" i="4"/>
  <c r="J94" i="3" l="1"/>
  <c r="G93" i="3"/>
  <c r="D93" i="3"/>
  <c r="A144" i="4"/>
  <c r="J95" i="3" l="1"/>
  <c r="D94" i="3"/>
  <c r="G94" i="3"/>
  <c r="A145" i="4"/>
  <c r="J96" i="3" l="1"/>
  <c r="G95" i="3"/>
  <c r="D95" i="3"/>
  <c r="A146" i="4"/>
  <c r="J97" i="3" l="1"/>
  <c r="G96" i="3"/>
  <c r="D96" i="3"/>
  <c r="A147" i="4"/>
  <c r="J98" i="3" l="1"/>
  <c r="H152" i="4"/>
  <c r="H153" i="4"/>
  <c r="G97" i="3"/>
  <c r="D97" i="3"/>
  <c r="A148" i="4"/>
  <c r="J99" i="3" l="1"/>
  <c r="D98" i="3"/>
  <c r="G98" i="3"/>
  <c r="A149" i="4"/>
  <c r="J100" i="3" l="1"/>
  <c r="D100" i="3"/>
  <c r="D99" i="3"/>
  <c r="G99" i="3"/>
  <c r="A150" i="4"/>
  <c r="A151" i="4" s="1"/>
  <c r="J101" i="3" l="1"/>
  <c r="G100" i="3"/>
  <c r="J102" i="3" l="1"/>
  <c r="D101" i="3"/>
  <c r="G101" i="3"/>
  <c r="J103" i="3" l="1"/>
  <c r="D103" i="3"/>
  <c r="D102" i="3"/>
  <c r="G102" i="3"/>
  <c r="J104" i="3" l="1"/>
  <c r="G103" i="3"/>
  <c r="J105" i="3" l="1"/>
  <c r="G104" i="3"/>
  <c r="D104" i="3"/>
  <c r="J106" i="3" l="1"/>
  <c r="D106" i="3"/>
  <c r="D105" i="3"/>
  <c r="G105" i="3"/>
  <c r="B106" i="3"/>
  <c r="C107" i="3" l="1"/>
  <c r="J107" i="3"/>
  <c r="G106" i="3"/>
  <c r="B107" i="3"/>
  <c r="C108" i="3" l="1"/>
  <c r="J108" i="3"/>
  <c r="D107" i="3"/>
  <c r="B108" i="3"/>
  <c r="G107" i="3"/>
  <c r="J109" i="3" l="1"/>
  <c r="C109" i="3"/>
  <c r="D108" i="3"/>
  <c r="G108" i="3"/>
  <c r="B109" i="3"/>
  <c r="C110" i="3" l="1"/>
  <c r="J110" i="3"/>
  <c r="D109" i="3"/>
  <c r="B110" i="3"/>
  <c r="G109" i="3"/>
  <c r="C111" i="3" l="1"/>
  <c r="J111" i="3"/>
  <c r="B111" i="3"/>
  <c r="G110" i="3"/>
  <c r="D110" i="3"/>
  <c r="J112" i="3" l="1"/>
  <c r="C112" i="3"/>
  <c r="B112" i="3"/>
  <c r="D111" i="3"/>
  <c r="G111" i="3"/>
  <c r="C113" i="3" l="1"/>
  <c r="J113" i="3"/>
  <c r="G112" i="3"/>
  <c r="D112" i="3"/>
  <c r="B113" i="3"/>
  <c r="C114" i="3" l="1"/>
  <c r="J114" i="3"/>
  <c r="G118" i="4"/>
  <c r="D113" i="3"/>
  <c r="G113" i="3"/>
  <c r="B114" i="3"/>
  <c r="J115" i="3" l="1"/>
  <c r="G115" i="3"/>
  <c r="C115" i="3"/>
  <c r="G119" i="4"/>
  <c r="D114" i="3"/>
  <c r="G114" i="3"/>
  <c r="B115" i="3"/>
  <c r="C116" i="3" l="1"/>
  <c r="J116" i="3"/>
  <c r="G120" i="4"/>
  <c r="D115" i="3"/>
  <c r="B116" i="3"/>
  <c r="C117" i="3" l="1"/>
  <c r="J117" i="3"/>
  <c r="G121" i="4"/>
  <c r="D116" i="3"/>
  <c r="B117" i="3"/>
  <c r="G116" i="3"/>
  <c r="J118" i="3" l="1"/>
  <c r="C118" i="3"/>
  <c r="G122" i="4"/>
  <c r="G117" i="3"/>
  <c r="D117" i="3"/>
  <c r="B118" i="3"/>
  <c r="C119" i="3" l="1"/>
  <c r="J119" i="3"/>
  <c r="G123" i="4"/>
  <c r="D118" i="3"/>
  <c r="B119" i="3"/>
  <c r="G118" i="3"/>
  <c r="C120" i="3" l="1"/>
  <c r="J120" i="3"/>
  <c r="G124" i="4"/>
  <c r="D119" i="3"/>
  <c r="B120" i="3"/>
  <c r="G119" i="3"/>
  <c r="J121" i="3" l="1"/>
  <c r="C121" i="3"/>
  <c r="G125" i="4"/>
  <c r="G120" i="3"/>
  <c r="D120" i="3"/>
  <c r="B121" i="3"/>
  <c r="G122" i="3" l="1"/>
  <c r="C122" i="3"/>
  <c r="J122" i="3"/>
  <c r="G126" i="4"/>
  <c r="D121" i="3"/>
  <c r="B122" i="3"/>
  <c r="G121" i="3"/>
  <c r="C123" i="3" l="1"/>
  <c r="J123" i="3"/>
  <c r="G127" i="4"/>
  <c r="D122" i="3"/>
  <c r="B123" i="3"/>
  <c r="J124" i="3" l="1"/>
  <c r="C124" i="3"/>
  <c r="G128" i="4"/>
  <c r="D123" i="3"/>
  <c r="B124" i="3"/>
  <c r="G123" i="3"/>
  <c r="C125" i="3" l="1"/>
  <c r="J125" i="3"/>
  <c r="G129" i="4"/>
  <c r="D124" i="3"/>
  <c r="G124" i="3"/>
  <c r="B125" i="3"/>
  <c r="C126" i="3" l="1"/>
  <c r="J126" i="3"/>
  <c r="G130" i="4"/>
  <c r="B126" i="3"/>
  <c r="D125" i="3"/>
  <c r="G125" i="3"/>
  <c r="H9" i="4" l="1"/>
  <c r="A8" i="5" s="1"/>
  <c r="H22" i="4"/>
  <c r="A21" i="5" s="1"/>
  <c r="H23" i="4"/>
  <c r="A22" i="5" s="1"/>
  <c r="H25" i="4"/>
  <c r="A24" i="5" s="1"/>
  <c r="H11" i="4"/>
  <c r="A10" i="5" s="1"/>
  <c r="H16" i="4"/>
  <c r="A15" i="5" s="1"/>
  <c r="H14" i="4"/>
  <c r="A13" i="5" s="1"/>
  <c r="H17" i="4"/>
  <c r="A16" i="5" s="1"/>
  <c r="H27" i="4"/>
  <c r="A26" i="5" s="1"/>
  <c r="H26" i="4"/>
  <c r="A25" i="5" s="1"/>
  <c r="H24" i="4"/>
  <c r="A23" i="5" s="1"/>
  <c r="H18" i="4"/>
  <c r="A17" i="5" s="1"/>
  <c r="H29" i="4"/>
  <c r="A28" i="5" s="1"/>
  <c r="H13" i="4"/>
  <c r="A12" i="5" s="1"/>
  <c r="H20" i="4"/>
  <c r="A19" i="5" s="1"/>
  <c r="H15" i="4"/>
  <c r="A14" i="5" s="1"/>
  <c r="H21" i="4"/>
  <c r="A20" i="5" s="1"/>
  <c r="H10" i="4"/>
  <c r="A9" i="5" s="1"/>
  <c r="H19" i="4"/>
  <c r="A18" i="5" s="1"/>
  <c r="H28" i="4"/>
  <c r="A27" i="5" s="1"/>
  <c r="H12" i="4"/>
  <c r="A11" i="5" s="1"/>
  <c r="H32" i="4"/>
  <c r="A31" i="5" s="1"/>
  <c r="H31" i="4"/>
  <c r="A30" i="5" s="1"/>
  <c r="H30" i="4"/>
  <c r="A29" i="5" s="1"/>
  <c r="H8" i="4"/>
  <c r="A7" i="5" s="1"/>
  <c r="J127" i="3"/>
  <c r="C127" i="3"/>
  <c r="H45" i="4"/>
  <c r="H40" i="4"/>
  <c r="H38" i="4"/>
  <c r="P34" i="3" s="1"/>
  <c r="H48" i="4"/>
  <c r="H46" i="4"/>
  <c r="H44" i="4"/>
  <c r="H41" i="4"/>
  <c r="P37" i="3" s="1"/>
  <c r="H50" i="4"/>
  <c r="H43" i="4"/>
  <c r="P39" i="3" s="1"/>
  <c r="H47" i="4"/>
  <c r="H49" i="4"/>
  <c r="H39" i="4"/>
  <c r="P35" i="3" s="1"/>
  <c r="H42" i="4"/>
  <c r="P38" i="3" s="1"/>
  <c r="H51" i="4"/>
  <c r="H76" i="4"/>
  <c r="H91" i="4"/>
  <c r="H106" i="4"/>
  <c r="H121" i="4"/>
  <c r="H136" i="4"/>
  <c r="H151" i="4"/>
  <c r="H60" i="4"/>
  <c r="H75" i="4"/>
  <c r="H90" i="4"/>
  <c r="H105" i="4"/>
  <c r="H120" i="4"/>
  <c r="H135" i="4"/>
  <c r="H150" i="4"/>
  <c r="H54" i="4"/>
  <c r="H133" i="4"/>
  <c r="H69" i="4"/>
  <c r="H148" i="4"/>
  <c r="H84" i="4"/>
  <c r="H99" i="4"/>
  <c r="H35" i="4"/>
  <c r="H114" i="4"/>
  <c r="H129" i="4"/>
  <c r="H65" i="4"/>
  <c r="H144" i="4"/>
  <c r="H80" i="4"/>
  <c r="H95" i="4"/>
  <c r="H110" i="4"/>
  <c r="H125" i="4"/>
  <c r="H61" i="4"/>
  <c r="H59" i="4"/>
  <c r="H74" i="4"/>
  <c r="H89" i="4"/>
  <c r="H104" i="4"/>
  <c r="H119" i="4"/>
  <c r="H134" i="4"/>
  <c r="H58" i="4"/>
  <c r="H73" i="4"/>
  <c r="H88" i="4"/>
  <c r="H103" i="4"/>
  <c r="H118" i="4"/>
  <c r="H117" i="4"/>
  <c r="H53" i="4"/>
  <c r="H132" i="4"/>
  <c r="H68" i="4"/>
  <c r="H147" i="4"/>
  <c r="H83" i="4"/>
  <c r="H98" i="4"/>
  <c r="H34" i="4"/>
  <c r="H113" i="4"/>
  <c r="H128" i="4"/>
  <c r="H64" i="4"/>
  <c r="H143" i="4"/>
  <c r="H79" i="4"/>
  <c r="H94" i="4"/>
  <c r="H109" i="4"/>
  <c r="H140" i="4"/>
  <c r="H57" i="4"/>
  <c r="H72" i="4"/>
  <c r="H87" i="4"/>
  <c r="H102" i="4"/>
  <c r="H139" i="4"/>
  <c r="H56" i="4"/>
  <c r="H71" i="4"/>
  <c r="H86" i="4"/>
  <c r="H101" i="4"/>
  <c r="H37" i="4"/>
  <c r="H116" i="4"/>
  <c r="H52" i="4"/>
  <c r="H131" i="4"/>
  <c r="H67" i="4"/>
  <c r="H146" i="4"/>
  <c r="H82" i="4"/>
  <c r="H97" i="4"/>
  <c r="H33" i="4"/>
  <c r="H112" i="4"/>
  <c r="H127" i="4"/>
  <c r="H63" i="4"/>
  <c r="H142" i="4"/>
  <c r="H78" i="4"/>
  <c r="H93" i="4"/>
  <c r="H138" i="4"/>
  <c r="P36" i="3"/>
  <c r="H55" i="4"/>
  <c r="H92" i="4"/>
  <c r="H107" i="4"/>
  <c r="H122" i="4"/>
  <c r="H137" i="4"/>
  <c r="H70" i="4"/>
  <c r="H149" i="4"/>
  <c r="H85" i="4"/>
  <c r="H100" i="4"/>
  <c r="H36" i="4"/>
  <c r="H115" i="4"/>
  <c r="H130" i="4"/>
  <c r="H66" i="4"/>
  <c r="H145" i="4"/>
  <c r="H81" i="4"/>
  <c r="H96" i="4"/>
  <c r="H111" i="4"/>
  <c r="H126" i="4"/>
  <c r="H62" i="4"/>
  <c r="H141" i="4"/>
  <c r="H77" i="4"/>
  <c r="H123" i="4"/>
  <c r="H108" i="4"/>
  <c r="H124" i="4"/>
  <c r="G131" i="4"/>
  <c r="D126" i="3"/>
  <c r="G126" i="3"/>
  <c r="B127" i="3"/>
  <c r="G7" i="5" l="1"/>
  <c r="E7" i="5"/>
  <c r="C7" i="5"/>
  <c r="B7" i="5"/>
  <c r="C128" i="3"/>
  <c r="J128" i="3"/>
  <c r="P42" i="3"/>
  <c r="P41" i="3"/>
  <c r="P26" i="3"/>
  <c r="A32" i="5"/>
  <c r="P43" i="3"/>
  <c r="P40" i="3"/>
  <c r="P31" i="3"/>
  <c r="P33" i="3"/>
  <c r="P32" i="3"/>
  <c r="P122" i="3"/>
  <c r="P62" i="3"/>
  <c r="P88" i="3"/>
  <c r="P10" i="3"/>
  <c r="P93" i="3"/>
  <c r="P7" i="3"/>
  <c r="P68" i="3"/>
  <c r="P79" i="3"/>
  <c r="P99" i="3"/>
  <c r="P100" i="3"/>
  <c r="P80" i="3"/>
  <c r="P50" i="3"/>
  <c r="P101" i="3"/>
  <c r="P5" i="3"/>
  <c r="P73" i="3"/>
  <c r="P126" i="3"/>
  <c r="P51" i="3"/>
  <c r="P74" i="3"/>
  <c r="P14" i="3"/>
  <c r="P97" i="3"/>
  <c r="P52" i="3"/>
  <c r="P60" i="3"/>
  <c r="P30" i="3"/>
  <c r="P113" i="3"/>
  <c r="P24" i="3"/>
  <c r="P121" i="3"/>
  <c r="P61" i="3"/>
  <c r="P86" i="3"/>
  <c r="P104" i="3"/>
  <c r="P58" i="3"/>
  <c r="P28" i="3"/>
  <c r="P111" i="3"/>
  <c r="P81" i="3"/>
  <c r="P20" i="3"/>
  <c r="P103" i="3"/>
  <c r="P21" i="3"/>
  <c r="P89" i="3"/>
  <c r="P59" i="3"/>
  <c r="P29" i="3"/>
  <c r="P112" i="3"/>
  <c r="P82" i="3"/>
  <c r="P22" i="3"/>
  <c r="P83" i="3"/>
  <c r="P23" i="3"/>
  <c r="P105" i="3"/>
  <c r="P75" i="3"/>
  <c r="P45" i="3"/>
  <c r="P15" i="3"/>
  <c r="P114" i="3"/>
  <c r="P54" i="3"/>
  <c r="P115" i="3"/>
  <c r="P55" i="3"/>
  <c r="P106" i="3"/>
  <c r="P76" i="3"/>
  <c r="P46" i="3"/>
  <c r="P16" i="3"/>
  <c r="P116" i="3"/>
  <c r="P56" i="3"/>
  <c r="P117" i="3"/>
  <c r="P9" i="3"/>
  <c r="P92" i="3"/>
  <c r="P6" i="3"/>
  <c r="P123" i="3"/>
  <c r="P63" i="3"/>
  <c r="P67" i="3"/>
  <c r="P8" i="3"/>
  <c r="P109" i="3"/>
  <c r="P49" i="3"/>
  <c r="P57" i="3"/>
  <c r="P27" i="3"/>
  <c r="P110" i="3"/>
  <c r="P19" i="3"/>
  <c r="P102" i="3"/>
  <c r="P120" i="3"/>
  <c r="P13" i="3"/>
  <c r="P96" i="3"/>
  <c r="P66" i="3"/>
  <c r="P44" i="3"/>
  <c r="P53" i="3"/>
  <c r="P90" i="3"/>
  <c r="P84" i="3"/>
  <c r="P85" i="3"/>
  <c r="P91" i="3"/>
  <c r="P87" i="3"/>
  <c r="P107" i="3"/>
  <c r="P77" i="3"/>
  <c r="P47" i="3"/>
  <c r="P17" i="3"/>
  <c r="P118" i="3"/>
  <c r="P25" i="3"/>
  <c r="P108" i="3"/>
  <c r="P78" i="3"/>
  <c r="P48" i="3"/>
  <c r="P18" i="3"/>
  <c r="P98" i="3"/>
  <c r="P11" i="3"/>
  <c r="P124" i="3"/>
  <c r="P94" i="3"/>
  <c r="P64" i="3"/>
  <c r="P69" i="3"/>
  <c r="P70" i="3"/>
  <c r="P12" i="3"/>
  <c r="P125" i="3"/>
  <c r="P95" i="3"/>
  <c r="P65" i="3"/>
  <c r="P71" i="3"/>
  <c r="P72" i="3"/>
  <c r="M119" i="3"/>
  <c r="P119" i="3"/>
  <c r="P4" i="3"/>
  <c r="F7" i="5"/>
  <c r="A45" i="5"/>
  <c r="M40" i="3"/>
  <c r="A141" i="5"/>
  <c r="A126" i="5"/>
  <c r="M122" i="3"/>
  <c r="A112" i="5"/>
  <c r="M107" i="3"/>
  <c r="A97" i="5"/>
  <c r="M92" i="3"/>
  <c r="A82" i="5"/>
  <c r="M77" i="3"/>
  <c r="A67" i="5"/>
  <c r="M62" i="3"/>
  <c r="A52" i="5"/>
  <c r="M47" i="3"/>
  <c r="A37" i="5"/>
  <c r="M32" i="3"/>
  <c r="M17" i="3"/>
  <c r="A40" i="5"/>
  <c r="M35" i="3"/>
  <c r="A123" i="5"/>
  <c r="M118" i="3"/>
  <c r="A93" i="5"/>
  <c r="M88" i="3"/>
  <c r="A41" i="5"/>
  <c r="M36" i="3"/>
  <c r="M25" i="3"/>
  <c r="A142" i="5"/>
  <c r="A127" i="5"/>
  <c r="M123" i="3"/>
  <c r="A113" i="5"/>
  <c r="M108" i="3"/>
  <c r="A98" i="5"/>
  <c r="M93" i="3"/>
  <c r="A83" i="5"/>
  <c r="M78" i="3"/>
  <c r="A68" i="5"/>
  <c r="M63" i="3"/>
  <c r="A53" i="5"/>
  <c r="M48" i="3"/>
  <c r="A38" i="5"/>
  <c r="M33" i="3"/>
  <c r="M18" i="3"/>
  <c r="A72" i="5"/>
  <c r="M67" i="3"/>
  <c r="A42" i="5"/>
  <c r="M37" i="3"/>
  <c r="A103" i="5"/>
  <c r="M98" i="3"/>
  <c r="A73" i="5"/>
  <c r="M68" i="3"/>
  <c r="A43" i="5"/>
  <c r="M38" i="3"/>
  <c r="A46" i="5"/>
  <c r="M41" i="3"/>
  <c r="M26" i="3"/>
  <c r="A143" i="5"/>
  <c r="A128" i="5"/>
  <c r="M124" i="3"/>
  <c r="A114" i="5"/>
  <c r="M109" i="3"/>
  <c r="A99" i="5"/>
  <c r="M94" i="3"/>
  <c r="A84" i="5"/>
  <c r="M79" i="3"/>
  <c r="A69" i="5"/>
  <c r="M64" i="3"/>
  <c r="A54" i="5"/>
  <c r="M49" i="3"/>
  <c r="A39" i="5"/>
  <c r="M34" i="3"/>
  <c r="A104" i="5"/>
  <c r="M99" i="3"/>
  <c r="A74" i="5"/>
  <c r="M69" i="3"/>
  <c r="A44" i="5"/>
  <c r="M39" i="3"/>
  <c r="A134" i="5"/>
  <c r="A105" i="5"/>
  <c r="M100" i="3"/>
  <c r="A75" i="5"/>
  <c r="M70" i="3"/>
  <c r="A62" i="5"/>
  <c r="M57" i="3"/>
  <c r="A47" i="5"/>
  <c r="M42" i="3"/>
  <c r="M27" i="3"/>
  <c r="A144" i="5"/>
  <c r="A129" i="5"/>
  <c r="M125" i="3"/>
  <c r="A115" i="5"/>
  <c r="M110" i="3"/>
  <c r="A100" i="5"/>
  <c r="M95" i="3"/>
  <c r="A85" i="5"/>
  <c r="M80" i="3"/>
  <c r="A70" i="5"/>
  <c r="M65" i="3"/>
  <c r="A55" i="5"/>
  <c r="M50" i="3"/>
  <c r="A135" i="5"/>
  <c r="A106" i="5"/>
  <c r="M101" i="3"/>
  <c r="A76" i="5"/>
  <c r="M71" i="3"/>
  <c r="M19" i="3"/>
  <c r="A136" i="5"/>
  <c r="A107" i="5"/>
  <c r="M102" i="3"/>
  <c r="A77" i="5"/>
  <c r="M72" i="3"/>
  <c r="A124" i="5"/>
  <c r="M120" i="3"/>
  <c r="A109" i="5"/>
  <c r="M104" i="3"/>
  <c r="A78" i="5"/>
  <c r="M73" i="3"/>
  <c r="A63" i="5"/>
  <c r="M58" i="3"/>
  <c r="A48" i="5"/>
  <c r="M43" i="3"/>
  <c r="A33" i="5"/>
  <c r="M28" i="3"/>
  <c r="A145" i="5"/>
  <c r="A130" i="5"/>
  <c r="M126" i="3"/>
  <c r="A116" i="5"/>
  <c r="M111" i="3"/>
  <c r="A101" i="5"/>
  <c r="M96" i="3"/>
  <c r="A86" i="5"/>
  <c r="M81" i="3"/>
  <c r="A71" i="5"/>
  <c r="M66" i="3"/>
  <c r="M20" i="3"/>
  <c r="A137" i="5"/>
  <c r="A108" i="5"/>
  <c r="M103" i="3"/>
  <c r="A56" i="5"/>
  <c r="M51" i="3"/>
  <c r="M21" i="3"/>
  <c r="A138" i="5"/>
  <c r="A94" i="5"/>
  <c r="M89" i="3"/>
  <c r="A79" i="5"/>
  <c r="M74" i="3"/>
  <c r="A64" i="5"/>
  <c r="M59" i="3"/>
  <c r="A49" i="5"/>
  <c r="M44" i="3"/>
  <c r="A34" i="5"/>
  <c r="M29" i="3"/>
  <c r="A146" i="5"/>
  <c r="A131" i="5"/>
  <c r="M127" i="3"/>
  <c r="A117" i="5"/>
  <c r="M112" i="3"/>
  <c r="A102" i="5"/>
  <c r="M97" i="3"/>
  <c r="A87" i="5"/>
  <c r="M82" i="3"/>
  <c r="A57" i="5"/>
  <c r="M52" i="3"/>
  <c r="M22" i="3"/>
  <c r="A139" i="5"/>
  <c r="A88" i="5"/>
  <c r="M83" i="3"/>
  <c r="A58" i="5"/>
  <c r="M53" i="3"/>
  <c r="F28" i="5"/>
  <c r="M23" i="3"/>
  <c r="A140" i="5"/>
  <c r="A110" i="5"/>
  <c r="M105" i="3"/>
  <c r="A95" i="5"/>
  <c r="M90" i="3"/>
  <c r="A80" i="5"/>
  <c r="M75" i="3"/>
  <c r="A65" i="5"/>
  <c r="M60" i="3"/>
  <c r="A50" i="5"/>
  <c r="M45" i="3"/>
  <c r="A35" i="5"/>
  <c r="M30" i="3"/>
  <c r="A132" i="5"/>
  <c r="A118" i="5"/>
  <c r="M113" i="3"/>
  <c r="A119" i="5"/>
  <c r="M114" i="3"/>
  <c r="A89" i="5"/>
  <c r="M84" i="3"/>
  <c r="A59" i="5"/>
  <c r="M54" i="3"/>
  <c r="M24" i="3"/>
  <c r="A120" i="5"/>
  <c r="M115" i="3"/>
  <c r="A90" i="5"/>
  <c r="M85" i="3"/>
  <c r="A60" i="5"/>
  <c r="M55" i="3"/>
  <c r="A125" i="5"/>
  <c r="M121" i="3"/>
  <c r="A111" i="5"/>
  <c r="M106" i="3"/>
  <c r="A96" i="5"/>
  <c r="M91" i="3"/>
  <c r="A81" i="5"/>
  <c r="M76" i="3"/>
  <c r="A66" i="5"/>
  <c r="M61" i="3"/>
  <c r="A51" i="5"/>
  <c r="M46" i="3"/>
  <c r="A36" i="5"/>
  <c r="M31" i="3"/>
  <c r="M16" i="3"/>
  <c r="A133" i="5"/>
  <c r="A121" i="5"/>
  <c r="M116" i="3"/>
  <c r="A91" i="5"/>
  <c r="M86" i="3"/>
  <c r="A61" i="5"/>
  <c r="M56" i="3"/>
  <c r="A122" i="5"/>
  <c r="M117" i="3"/>
  <c r="A92" i="5"/>
  <c r="M87" i="3"/>
  <c r="M4" i="3"/>
  <c r="M6" i="3"/>
  <c r="M5" i="3"/>
  <c r="M13" i="3"/>
  <c r="M14" i="3"/>
  <c r="M15" i="3"/>
  <c r="M9" i="3"/>
  <c r="M10" i="3"/>
  <c r="M7" i="3"/>
  <c r="M8" i="3"/>
  <c r="M11" i="3"/>
  <c r="M12" i="3"/>
  <c r="G132" i="4"/>
  <c r="G127" i="3"/>
  <c r="D127" i="3"/>
  <c r="B128" i="3"/>
  <c r="P127" i="3"/>
  <c r="C129" i="3" l="1"/>
  <c r="J129" i="3"/>
  <c r="F133" i="5"/>
  <c r="B133" i="5"/>
  <c r="E133" i="5"/>
  <c r="C133" i="5"/>
  <c r="C36" i="5"/>
  <c r="F36" i="5"/>
  <c r="B36" i="5"/>
  <c r="E36" i="5"/>
  <c r="E66" i="5"/>
  <c r="F66" i="5"/>
  <c r="B66" i="5"/>
  <c r="C66" i="5"/>
  <c r="F96" i="5"/>
  <c r="E96" i="5"/>
  <c r="B96" i="5"/>
  <c r="C96" i="5"/>
  <c r="F125" i="5"/>
  <c r="E125" i="5"/>
  <c r="C125" i="5"/>
  <c r="B125" i="5"/>
  <c r="E90" i="5"/>
  <c r="C90" i="5"/>
  <c r="B90" i="5"/>
  <c r="F90" i="5"/>
  <c r="F29" i="5"/>
  <c r="C29" i="5"/>
  <c r="E29" i="5"/>
  <c r="B29" i="5"/>
  <c r="F89" i="5"/>
  <c r="E89" i="5"/>
  <c r="C89" i="5"/>
  <c r="B89" i="5"/>
  <c r="E118" i="5"/>
  <c r="C118" i="5"/>
  <c r="B118" i="5"/>
  <c r="F118" i="5"/>
  <c r="E28" i="5"/>
  <c r="C28" i="5"/>
  <c r="B28" i="5"/>
  <c r="F88" i="5"/>
  <c r="E88" i="5"/>
  <c r="C88" i="5"/>
  <c r="B88" i="5"/>
  <c r="E34" i="5"/>
  <c r="F34" i="5"/>
  <c r="B34" i="5"/>
  <c r="C34" i="5"/>
  <c r="F64" i="5"/>
  <c r="E64" i="5"/>
  <c r="B64" i="5"/>
  <c r="C64" i="5"/>
  <c r="E94" i="5"/>
  <c r="C94" i="5"/>
  <c r="B94" i="5"/>
  <c r="F94" i="5"/>
  <c r="F137" i="5"/>
  <c r="E137" i="5"/>
  <c r="C137" i="5"/>
  <c r="B137" i="5"/>
  <c r="F71" i="5"/>
  <c r="E71" i="5"/>
  <c r="C71" i="5"/>
  <c r="B71" i="5"/>
  <c r="F101" i="5"/>
  <c r="B101" i="5"/>
  <c r="E101" i="5"/>
  <c r="C101" i="5"/>
  <c r="E130" i="5"/>
  <c r="F130" i="5"/>
  <c r="C130" i="5"/>
  <c r="B130" i="5"/>
  <c r="F24" i="5"/>
  <c r="E24" i="5"/>
  <c r="B24" i="5"/>
  <c r="C24" i="5"/>
  <c r="E106" i="5"/>
  <c r="C106" i="5"/>
  <c r="B106" i="5"/>
  <c r="F106" i="5"/>
  <c r="F32" i="5"/>
  <c r="E32" i="5"/>
  <c r="B32" i="5"/>
  <c r="C32" i="5"/>
  <c r="E62" i="5"/>
  <c r="B62" i="5"/>
  <c r="F62" i="5"/>
  <c r="C62" i="5"/>
  <c r="F105" i="5"/>
  <c r="E105" i="5"/>
  <c r="C105" i="5"/>
  <c r="B105" i="5"/>
  <c r="C31" i="5"/>
  <c r="E31" i="5"/>
  <c r="F31" i="5"/>
  <c r="B31" i="5"/>
  <c r="F43" i="5"/>
  <c r="E43" i="5"/>
  <c r="B43" i="5"/>
  <c r="C43" i="5"/>
  <c r="F103" i="5"/>
  <c r="E103" i="5"/>
  <c r="C103" i="5"/>
  <c r="B103" i="5"/>
  <c r="F72" i="5"/>
  <c r="E72" i="5"/>
  <c r="B72" i="5"/>
  <c r="C72" i="5"/>
  <c r="E38" i="5"/>
  <c r="B38" i="5"/>
  <c r="F38" i="5"/>
  <c r="C38" i="5"/>
  <c r="C68" i="5"/>
  <c r="F68" i="5"/>
  <c r="E68" i="5"/>
  <c r="B68" i="5"/>
  <c r="E98" i="5"/>
  <c r="F98" i="5"/>
  <c r="C98" i="5"/>
  <c r="B98" i="5"/>
  <c r="F127" i="5"/>
  <c r="C127" i="5"/>
  <c r="E127" i="5"/>
  <c r="B127" i="5"/>
  <c r="F141" i="5"/>
  <c r="E141" i="5"/>
  <c r="C141" i="5"/>
  <c r="B141" i="5"/>
  <c r="C16" i="5"/>
  <c r="B16" i="5"/>
  <c r="E16" i="5"/>
  <c r="F16" i="5"/>
  <c r="E12" i="5"/>
  <c r="F12" i="5"/>
  <c r="C12" i="5"/>
  <c r="B12" i="5"/>
  <c r="C14" i="5"/>
  <c r="F14" i="5"/>
  <c r="E14" i="5"/>
  <c r="B14" i="5"/>
  <c r="F19" i="5"/>
  <c r="E19" i="5"/>
  <c r="B19" i="5"/>
  <c r="C19" i="5"/>
  <c r="C10" i="5"/>
  <c r="E10" i="5"/>
  <c r="F10" i="5"/>
  <c r="B10" i="5"/>
  <c r="C9" i="5"/>
  <c r="B9" i="5"/>
  <c r="F9" i="5"/>
  <c r="E9" i="5"/>
  <c r="E122" i="5"/>
  <c r="C122" i="5"/>
  <c r="B122" i="5"/>
  <c r="F122" i="5"/>
  <c r="B91" i="5"/>
  <c r="E91" i="5"/>
  <c r="C91" i="5"/>
  <c r="F91" i="5"/>
  <c r="F132" i="5"/>
  <c r="E132" i="5"/>
  <c r="C132" i="5"/>
  <c r="B132" i="5"/>
  <c r="E50" i="5"/>
  <c r="F50" i="5"/>
  <c r="B50" i="5"/>
  <c r="C50" i="5"/>
  <c r="B80" i="5"/>
  <c r="F80" i="5"/>
  <c r="E80" i="5"/>
  <c r="C80" i="5"/>
  <c r="E110" i="5"/>
  <c r="C110" i="5"/>
  <c r="B110" i="5"/>
  <c r="F110" i="5"/>
  <c r="F139" i="5"/>
  <c r="E139" i="5"/>
  <c r="B139" i="5"/>
  <c r="C139" i="5"/>
  <c r="F57" i="5"/>
  <c r="C57" i="5"/>
  <c r="B57" i="5"/>
  <c r="E57" i="5"/>
  <c r="E102" i="5"/>
  <c r="C102" i="5"/>
  <c r="B102" i="5"/>
  <c r="F102" i="5"/>
  <c r="F131" i="5"/>
  <c r="E131" i="5"/>
  <c r="B131" i="5"/>
  <c r="C131" i="5"/>
  <c r="E138" i="5"/>
  <c r="C138" i="5"/>
  <c r="B138" i="5"/>
  <c r="F138" i="5"/>
  <c r="F56" i="5"/>
  <c r="E56" i="5"/>
  <c r="C56" i="5"/>
  <c r="B56" i="5"/>
  <c r="F145" i="5"/>
  <c r="E145" i="5"/>
  <c r="C145" i="5"/>
  <c r="B145" i="5"/>
  <c r="C48" i="5"/>
  <c r="B48" i="5"/>
  <c r="E48" i="5"/>
  <c r="F48" i="5"/>
  <c r="E78" i="5"/>
  <c r="C78" i="5"/>
  <c r="B78" i="5"/>
  <c r="F78" i="5"/>
  <c r="F124" i="5"/>
  <c r="E124" i="5"/>
  <c r="C124" i="5"/>
  <c r="B124" i="5"/>
  <c r="F107" i="5"/>
  <c r="E107" i="5"/>
  <c r="B107" i="5"/>
  <c r="C107" i="5"/>
  <c r="F135" i="5"/>
  <c r="E135" i="5"/>
  <c r="C135" i="5"/>
  <c r="B135" i="5"/>
  <c r="E70" i="5"/>
  <c r="B70" i="5"/>
  <c r="C70" i="5"/>
  <c r="F70" i="5"/>
  <c r="F100" i="5"/>
  <c r="B100" i="5"/>
  <c r="C100" i="5"/>
  <c r="E100" i="5"/>
  <c r="F129" i="5"/>
  <c r="E129" i="5"/>
  <c r="C129" i="5"/>
  <c r="B129" i="5"/>
  <c r="E134" i="5"/>
  <c r="C134" i="5"/>
  <c r="B134" i="5"/>
  <c r="F134" i="5"/>
  <c r="E74" i="5"/>
  <c r="C74" i="5"/>
  <c r="B74" i="5"/>
  <c r="F74" i="5"/>
  <c r="F39" i="5"/>
  <c r="E39" i="5"/>
  <c r="C39" i="5"/>
  <c r="B39" i="5"/>
  <c r="F69" i="5"/>
  <c r="C69" i="5"/>
  <c r="B69" i="5"/>
  <c r="E69" i="5"/>
  <c r="F99" i="5"/>
  <c r="E99" i="5"/>
  <c r="C99" i="5"/>
  <c r="B99" i="5"/>
  <c r="F128" i="5"/>
  <c r="E128" i="5"/>
  <c r="B128" i="5"/>
  <c r="C128" i="5"/>
  <c r="E142" i="5"/>
  <c r="C142" i="5"/>
  <c r="B142" i="5"/>
  <c r="F142" i="5"/>
  <c r="F41" i="5"/>
  <c r="C41" i="5"/>
  <c r="E41" i="5"/>
  <c r="B41" i="5"/>
  <c r="B123" i="5"/>
  <c r="F123" i="5"/>
  <c r="E123" i="5"/>
  <c r="C123" i="5"/>
  <c r="E22" i="5"/>
  <c r="F22" i="5"/>
  <c r="B22" i="5"/>
  <c r="C22" i="5"/>
  <c r="C52" i="5"/>
  <c r="E52" i="5"/>
  <c r="F52" i="5"/>
  <c r="B52" i="5"/>
  <c r="E82" i="5"/>
  <c r="F82" i="5"/>
  <c r="C82" i="5"/>
  <c r="B82" i="5"/>
  <c r="B112" i="5"/>
  <c r="C112" i="5"/>
  <c r="F112" i="5"/>
  <c r="E112" i="5"/>
  <c r="F21" i="5"/>
  <c r="C21" i="5"/>
  <c r="B21" i="5"/>
  <c r="E21" i="5"/>
  <c r="F51" i="5"/>
  <c r="E51" i="5"/>
  <c r="B51" i="5"/>
  <c r="C51" i="5"/>
  <c r="F81" i="5"/>
  <c r="E81" i="5"/>
  <c r="C81" i="5"/>
  <c r="B81" i="5"/>
  <c r="F111" i="5"/>
  <c r="C111" i="5"/>
  <c r="B111" i="5"/>
  <c r="E111" i="5"/>
  <c r="F60" i="5"/>
  <c r="E60" i="5"/>
  <c r="C60" i="5"/>
  <c r="B60" i="5"/>
  <c r="F120" i="5"/>
  <c r="E120" i="5"/>
  <c r="C120" i="5"/>
  <c r="B120" i="5"/>
  <c r="B59" i="5"/>
  <c r="F59" i="5"/>
  <c r="E59" i="5"/>
  <c r="C59" i="5"/>
  <c r="F119" i="5"/>
  <c r="E119" i="5"/>
  <c r="C119" i="5"/>
  <c r="B119" i="5"/>
  <c r="F140" i="5"/>
  <c r="E140" i="5"/>
  <c r="C140" i="5"/>
  <c r="B140" i="5"/>
  <c r="E58" i="5"/>
  <c r="C58" i="5"/>
  <c r="B58" i="5"/>
  <c r="F58" i="5"/>
  <c r="F49" i="5"/>
  <c r="C49" i="5"/>
  <c r="E49" i="5"/>
  <c r="B49" i="5"/>
  <c r="F79" i="5"/>
  <c r="B79" i="5"/>
  <c r="E79" i="5"/>
  <c r="C79" i="5"/>
  <c r="F25" i="5"/>
  <c r="C25" i="5"/>
  <c r="B25" i="5"/>
  <c r="E25" i="5"/>
  <c r="E86" i="5"/>
  <c r="C86" i="5"/>
  <c r="B86" i="5"/>
  <c r="F86" i="5"/>
  <c r="E116" i="5"/>
  <c r="F116" i="5"/>
  <c r="C116" i="5"/>
  <c r="B116" i="5"/>
  <c r="F136" i="5"/>
  <c r="E136" i="5"/>
  <c r="B136" i="5"/>
  <c r="C136" i="5"/>
  <c r="F76" i="5"/>
  <c r="E76" i="5"/>
  <c r="C76" i="5"/>
  <c r="B76" i="5"/>
  <c r="B144" i="5"/>
  <c r="E144" i="5"/>
  <c r="F144" i="5"/>
  <c r="C144" i="5"/>
  <c r="C47" i="5"/>
  <c r="F47" i="5"/>
  <c r="E47" i="5"/>
  <c r="B47" i="5"/>
  <c r="F75" i="5"/>
  <c r="E75" i="5"/>
  <c r="B75" i="5"/>
  <c r="C75" i="5"/>
  <c r="F143" i="5"/>
  <c r="B143" i="5"/>
  <c r="C143" i="5"/>
  <c r="E143" i="5"/>
  <c r="E46" i="5"/>
  <c r="B46" i="5"/>
  <c r="F46" i="5"/>
  <c r="C46" i="5"/>
  <c r="F73" i="5"/>
  <c r="C73" i="5"/>
  <c r="E73" i="5"/>
  <c r="B73" i="5"/>
  <c r="E42" i="5"/>
  <c r="C42" i="5"/>
  <c r="B42" i="5"/>
  <c r="F42" i="5"/>
  <c r="F23" i="5"/>
  <c r="E23" i="5"/>
  <c r="B23" i="5"/>
  <c r="C23" i="5"/>
  <c r="F53" i="5"/>
  <c r="C53" i="5"/>
  <c r="E53" i="5"/>
  <c r="B53" i="5"/>
  <c r="F83" i="5"/>
  <c r="E83" i="5"/>
  <c r="C83" i="5"/>
  <c r="B83" i="5"/>
  <c r="F113" i="5"/>
  <c r="E113" i="5"/>
  <c r="C113" i="5"/>
  <c r="B113" i="5"/>
  <c r="F45" i="5"/>
  <c r="C45" i="5"/>
  <c r="E45" i="5"/>
  <c r="B45" i="5"/>
  <c r="F17" i="5"/>
  <c r="E17" i="5"/>
  <c r="C17" i="5"/>
  <c r="B17" i="5"/>
  <c r="F13" i="5"/>
  <c r="E13" i="5"/>
  <c r="B13" i="5"/>
  <c r="C13" i="5"/>
  <c r="F15" i="5"/>
  <c r="C15" i="5"/>
  <c r="B15" i="5"/>
  <c r="E15" i="5"/>
  <c r="B20" i="5"/>
  <c r="F20" i="5"/>
  <c r="E20" i="5"/>
  <c r="C20" i="5"/>
  <c r="E18" i="5"/>
  <c r="F18" i="5"/>
  <c r="C18" i="5"/>
  <c r="B18" i="5"/>
  <c r="F11" i="5"/>
  <c r="C11" i="5"/>
  <c r="E11" i="5"/>
  <c r="B11" i="5"/>
  <c r="F92" i="5"/>
  <c r="E92" i="5"/>
  <c r="C92" i="5"/>
  <c r="B92" i="5"/>
  <c r="F61" i="5"/>
  <c r="C61" i="5"/>
  <c r="E61" i="5"/>
  <c r="B61" i="5"/>
  <c r="F121" i="5"/>
  <c r="B121" i="5"/>
  <c r="E121" i="5"/>
  <c r="C121" i="5"/>
  <c r="F35" i="5"/>
  <c r="E35" i="5"/>
  <c r="B35" i="5"/>
  <c r="C35" i="5"/>
  <c r="F65" i="5"/>
  <c r="C65" i="5"/>
  <c r="E65" i="5"/>
  <c r="B65" i="5"/>
  <c r="E95" i="5"/>
  <c r="B95" i="5"/>
  <c r="F95" i="5"/>
  <c r="C95" i="5"/>
  <c r="C27" i="5"/>
  <c r="F27" i="5"/>
  <c r="E27" i="5"/>
  <c r="B27" i="5"/>
  <c r="F87" i="5"/>
  <c r="E87" i="5"/>
  <c r="C87" i="5"/>
  <c r="B87" i="5"/>
  <c r="F117" i="5"/>
  <c r="E117" i="5"/>
  <c r="B117" i="5"/>
  <c r="C117" i="5"/>
  <c r="E26" i="5"/>
  <c r="C26" i="5"/>
  <c r="B26" i="5"/>
  <c r="F26" i="5"/>
  <c r="F108" i="5"/>
  <c r="E108" i="5"/>
  <c r="C108" i="5"/>
  <c r="B108" i="5"/>
  <c r="F33" i="5"/>
  <c r="C33" i="5"/>
  <c r="E33" i="5"/>
  <c r="B33" i="5"/>
  <c r="C63" i="5"/>
  <c r="F63" i="5"/>
  <c r="E63" i="5"/>
  <c r="B63" i="5"/>
  <c r="F109" i="5"/>
  <c r="E109" i="5"/>
  <c r="C109" i="5"/>
  <c r="B109" i="5"/>
  <c r="F77" i="5"/>
  <c r="E77" i="5"/>
  <c r="C77" i="5"/>
  <c r="B77" i="5"/>
  <c r="F55" i="5"/>
  <c r="E55" i="5"/>
  <c r="C55" i="5"/>
  <c r="B55" i="5"/>
  <c r="F85" i="5"/>
  <c r="E85" i="5"/>
  <c r="B85" i="5"/>
  <c r="C85" i="5"/>
  <c r="F115" i="5"/>
  <c r="E115" i="5"/>
  <c r="B115" i="5"/>
  <c r="C115" i="5"/>
  <c r="F44" i="5"/>
  <c r="E44" i="5"/>
  <c r="B44" i="5"/>
  <c r="C44" i="5"/>
  <c r="F104" i="5"/>
  <c r="E104" i="5"/>
  <c r="C104" i="5"/>
  <c r="B104" i="5"/>
  <c r="E54" i="5"/>
  <c r="B54" i="5"/>
  <c r="F54" i="5"/>
  <c r="C54" i="5"/>
  <c r="F84" i="5"/>
  <c r="C84" i="5"/>
  <c r="B84" i="5"/>
  <c r="E84" i="5"/>
  <c r="E114" i="5"/>
  <c r="F114" i="5"/>
  <c r="C114" i="5"/>
  <c r="B114" i="5"/>
  <c r="E30" i="5"/>
  <c r="B30" i="5"/>
  <c r="F30" i="5"/>
  <c r="C30" i="5"/>
  <c r="F93" i="5"/>
  <c r="E93" i="5"/>
  <c r="B93" i="5"/>
  <c r="C93" i="5"/>
  <c r="F40" i="5"/>
  <c r="E40" i="5"/>
  <c r="C40" i="5"/>
  <c r="B40" i="5"/>
  <c r="F37" i="5"/>
  <c r="C37" i="5"/>
  <c r="B37" i="5"/>
  <c r="E37" i="5"/>
  <c r="F67" i="5"/>
  <c r="E67" i="5"/>
  <c r="C67" i="5"/>
  <c r="B67" i="5"/>
  <c r="F97" i="5"/>
  <c r="E97" i="5"/>
  <c r="C97" i="5"/>
  <c r="B97" i="5"/>
  <c r="E126" i="5"/>
  <c r="C126" i="5"/>
  <c r="B126" i="5"/>
  <c r="F126" i="5"/>
  <c r="M128" i="3"/>
  <c r="G133" i="4"/>
  <c r="P128" i="3"/>
  <c r="D128" i="3"/>
  <c r="B129" i="3"/>
  <c r="G128" i="3"/>
  <c r="J130" i="3" l="1"/>
  <c r="P130" i="3"/>
  <c r="C130" i="3"/>
  <c r="M129" i="3"/>
  <c r="G134" i="4"/>
  <c r="P129" i="3"/>
  <c r="D129" i="3"/>
  <c r="B130" i="3"/>
  <c r="G129" i="3"/>
  <c r="C131" i="3" l="1"/>
  <c r="J131" i="3"/>
  <c r="M130" i="3"/>
  <c r="G135" i="4"/>
  <c r="G130" i="3"/>
  <c r="D130" i="3"/>
  <c r="B131" i="3"/>
  <c r="C132" i="3" l="1"/>
  <c r="J132" i="3"/>
  <c r="M131" i="3"/>
  <c r="G136" i="4"/>
  <c r="D131" i="3"/>
  <c r="P131" i="3"/>
  <c r="B132" i="3"/>
  <c r="G131" i="3"/>
  <c r="C133" i="3" l="1"/>
  <c r="M132" i="3"/>
  <c r="G137" i="4"/>
  <c r="G132" i="3"/>
  <c r="P132" i="3"/>
  <c r="D132" i="3"/>
  <c r="B133" i="3"/>
  <c r="C134" i="3" l="1"/>
  <c r="J134" i="3"/>
  <c r="M133" i="3"/>
  <c r="J133" i="3"/>
  <c r="D7" i="5"/>
  <c r="G138" i="4"/>
  <c r="D133" i="3"/>
  <c r="B134" i="3"/>
  <c r="G133" i="3"/>
  <c r="P133" i="3"/>
  <c r="C135" i="3" l="1"/>
  <c r="J135" i="3"/>
  <c r="M134" i="3"/>
  <c r="G139" i="4"/>
  <c r="P134" i="3"/>
  <c r="B135" i="3"/>
  <c r="G134" i="3"/>
  <c r="D134" i="3"/>
  <c r="D8" i="5" l="1"/>
  <c r="D9" i="5" s="1"/>
  <c r="D10" i="5" s="1"/>
  <c r="D11" i="5" s="1"/>
  <c r="D12" i="5" s="1"/>
  <c r="D13" i="5" s="1"/>
  <c r="D14" i="5" s="1"/>
  <c r="D15" i="5" s="1"/>
  <c r="D16" i="5" s="1"/>
  <c r="E8" i="5"/>
  <c r="B8" i="5"/>
  <c r="F8" i="5"/>
  <c r="C8" i="5"/>
  <c r="J136" i="3"/>
  <c r="C136" i="3"/>
  <c r="M135" i="3"/>
  <c r="G140" i="4"/>
  <c r="D135" i="3"/>
  <c r="B136" i="3"/>
  <c r="G135" i="3"/>
  <c r="P135" i="3"/>
  <c r="C137" i="3" l="1"/>
  <c r="D137" i="3" s="1"/>
  <c r="J137" i="3"/>
  <c r="D17" i="5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M136" i="3"/>
  <c r="G8" i="5"/>
  <c r="G141" i="4"/>
  <c r="P136" i="3"/>
  <c r="G136" i="3"/>
  <c r="D136" i="3"/>
  <c r="C138" i="3" l="1"/>
  <c r="D138" i="3" s="1"/>
  <c r="J138" i="3"/>
  <c r="M137" i="3"/>
  <c r="G9" i="5"/>
  <c r="G142" i="4"/>
  <c r="G137" i="3"/>
  <c r="P137" i="3"/>
  <c r="J139" i="3" l="1"/>
  <c r="C139" i="3"/>
  <c r="D139" i="3" s="1"/>
  <c r="M138" i="3"/>
  <c r="G143" i="4"/>
  <c r="G10" i="5"/>
  <c r="G138" i="3"/>
  <c r="P138" i="3"/>
  <c r="D28" i="5"/>
  <c r="G140" i="3" l="1"/>
  <c r="C140" i="3"/>
  <c r="D140" i="3" s="1"/>
  <c r="J140" i="3"/>
  <c r="M139" i="3"/>
  <c r="G11" i="5"/>
  <c r="G144" i="4"/>
  <c r="P139" i="3"/>
  <c r="G139" i="3"/>
  <c r="C141" i="3" l="1"/>
  <c r="D141" i="3" s="1"/>
  <c r="J141" i="3"/>
  <c r="M140" i="3"/>
  <c r="P140" i="3"/>
  <c r="G12" i="5"/>
  <c r="G145" i="4"/>
  <c r="J142" i="3" l="1"/>
  <c r="C142" i="3"/>
  <c r="D142" i="3" s="1"/>
  <c r="M141" i="3"/>
  <c r="P141" i="3"/>
  <c r="G13" i="5"/>
  <c r="G146" i="4"/>
  <c r="G141" i="3"/>
  <c r="D29" i="5"/>
  <c r="C143" i="3" l="1"/>
  <c r="D143" i="3" s="1"/>
  <c r="J143" i="3"/>
  <c r="P142" i="3"/>
  <c r="M142" i="3"/>
  <c r="G14" i="5"/>
  <c r="G147" i="4"/>
  <c r="G142" i="3"/>
  <c r="D30" i="5"/>
  <c r="C144" i="3" l="1"/>
  <c r="D144" i="3" s="1"/>
  <c r="J144" i="3"/>
  <c r="P143" i="3"/>
  <c r="M143" i="3"/>
  <c r="G15" i="5"/>
  <c r="G148" i="4"/>
  <c r="G143" i="3"/>
  <c r="M144" i="3" l="1"/>
  <c r="J145" i="3"/>
  <c r="C145" i="3"/>
  <c r="D145" i="3" s="1"/>
  <c r="P144" i="3"/>
  <c r="G149" i="4"/>
  <c r="G16" i="5"/>
  <c r="G144" i="3"/>
  <c r="C146" i="3" l="1"/>
  <c r="D146" i="3" s="1"/>
  <c r="P145" i="3"/>
  <c r="M145" i="3"/>
  <c r="G17" i="5"/>
  <c r="G150" i="4"/>
  <c r="G145" i="3"/>
  <c r="D31" i="5"/>
  <c r="P146" i="3" l="1"/>
  <c r="C147" i="3"/>
  <c r="D147" i="3" s="1"/>
  <c r="G147" i="3"/>
  <c r="J146" i="3"/>
  <c r="M146" i="3"/>
  <c r="G18" i="5"/>
  <c r="G151" i="4"/>
  <c r="G146" i="3"/>
  <c r="J147" i="3" l="1"/>
  <c r="M147" i="3"/>
  <c r="J148" i="3"/>
  <c r="M148" i="3"/>
  <c r="C148" i="3"/>
  <c r="D148" i="3" s="1"/>
  <c r="G148" i="3"/>
  <c r="P147" i="3"/>
  <c r="G19" i="5"/>
  <c r="D32" i="5"/>
  <c r="P148" i="3" l="1"/>
  <c r="C150" i="3"/>
  <c r="C149" i="3"/>
  <c r="I150" i="3"/>
  <c r="J149" i="3"/>
  <c r="F150" i="3"/>
  <c r="G149" i="3"/>
  <c r="E149" i="3"/>
  <c r="P149" i="3"/>
  <c r="O150" i="3"/>
  <c r="L150" i="3"/>
  <c r="M149" i="3"/>
  <c r="G20" i="5"/>
  <c r="D149" i="3" l="1"/>
  <c r="S7" i="3"/>
  <c r="S10" i="3"/>
  <c r="S5" i="3"/>
  <c r="S21" i="3"/>
  <c r="S37" i="3"/>
  <c r="S36" i="3" s="1"/>
  <c r="H25" i="8" s="1"/>
  <c r="J25" i="8" s="1"/>
  <c r="S15" i="3"/>
  <c r="S11" i="3"/>
  <c r="S6" i="3"/>
  <c r="S34" i="3"/>
  <c r="S33" i="3" s="1"/>
  <c r="S16" i="3"/>
  <c r="S4" i="3"/>
  <c r="S17" i="3"/>
  <c r="S41" i="3"/>
  <c r="S42" i="3"/>
  <c r="S20" i="3"/>
  <c r="S31" i="3"/>
  <c r="S30" i="3" s="1"/>
  <c r="S13" i="3"/>
  <c r="S40" i="3"/>
  <c r="S28" i="3"/>
  <c r="S27" i="3" s="1"/>
  <c r="H11" i="8" s="1"/>
  <c r="S12" i="3"/>
  <c r="S25" i="3"/>
  <c r="S24" i="3" s="1"/>
  <c r="S14" i="3"/>
  <c r="S22" i="3"/>
  <c r="G21" i="5"/>
  <c r="D33" i="5"/>
  <c r="H23" i="8" l="1"/>
  <c r="I23" i="8" s="1"/>
  <c r="H9" i="8"/>
  <c r="H24" i="8"/>
  <c r="I24" i="8" s="1"/>
  <c r="H10" i="8"/>
  <c r="S9" i="3"/>
  <c r="H7" i="8" s="1"/>
  <c r="I7" i="8" s="1"/>
  <c r="I25" i="8"/>
  <c r="S39" i="3"/>
  <c r="H27" i="8" s="1"/>
  <c r="I27" i="8" s="1"/>
  <c r="H21" i="8"/>
  <c r="J21" i="8" s="1"/>
  <c r="S3" i="3"/>
  <c r="J11" i="8"/>
  <c r="I11" i="8"/>
  <c r="S19" i="3"/>
  <c r="G22" i="5"/>
  <c r="D34" i="5"/>
  <c r="J24" i="8" l="1"/>
  <c r="J7" i="8"/>
  <c r="J23" i="8"/>
  <c r="I10" i="8"/>
  <c r="J10" i="8"/>
  <c r="H22" i="8"/>
  <c r="I22" i="8" s="1"/>
  <c r="H8" i="8"/>
  <c r="H26" i="8"/>
  <c r="J26" i="8" s="1"/>
  <c r="H12" i="8"/>
  <c r="I9" i="8"/>
  <c r="J9" i="8"/>
  <c r="J27" i="8"/>
  <c r="I21" i="8"/>
  <c r="V25" i="3"/>
  <c r="G23" i="5"/>
  <c r="D35" i="5"/>
  <c r="J22" i="8" l="1"/>
  <c r="I12" i="8"/>
  <c r="J12" i="8"/>
  <c r="I26" i="8"/>
  <c r="I8" i="8"/>
  <c r="J8" i="8"/>
  <c r="G24" i="5"/>
  <c r="G25" i="5" l="1"/>
  <c r="G26" i="5" l="1"/>
  <c r="D36" i="5"/>
  <c r="G27" i="5" l="1"/>
  <c r="G28" i="5" l="1"/>
  <c r="D37" i="5"/>
  <c r="G29" i="5" l="1"/>
  <c r="G30" i="5" l="1"/>
  <c r="D38" i="5"/>
  <c r="G31" i="5" l="1"/>
  <c r="G32" i="5" l="1"/>
  <c r="D39" i="5"/>
  <c r="G33" i="5" l="1"/>
  <c r="G34" i="5" l="1"/>
  <c r="D40" i="5"/>
  <c r="G35" i="5" l="1"/>
  <c r="G36" i="5" l="1"/>
  <c r="D41" i="5"/>
  <c r="G37" i="5" l="1"/>
  <c r="D42" i="5"/>
  <c r="G38" i="5" l="1"/>
  <c r="G39" i="5" l="1"/>
  <c r="G40" i="5" l="1"/>
  <c r="D43" i="5"/>
  <c r="G41" i="5" l="1"/>
  <c r="D44" i="5"/>
  <c r="G43" i="5" l="1"/>
  <c r="G42" i="5"/>
  <c r="G44" i="5" l="1"/>
  <c r="D45" i="5"/>
  <c r="G45" i="5" l="1"/>
  <c r="D46" i="5" l="1"/>
  <c r="G46" i="5" l="1"/>
  <c r="D47" i="5"/>
  <c r="G47" i="5" l="1"/>
  <c r="D48" i="5" l="1"/>
  <c r="G48" i="5" l="1"/>
  <c r="D49" i="5" l="1"/>
  <c r="G49" i="5" l="1"/>
  <c r="D50" i="5" l="1"/>
  <c r="G50" i="5" l="1"/>
  <c r="D51" i="5" l="1"/>
  <c r="G51" i="5" l="1"/>
  <c r="D52" i="5" l="1"/>
  <c r="G52" i="5" l="1"/>
  <c r="D53" i="5" l="1"/>
  <c r="G53" i="5" l="1"/>
  <c r="D54" i="5" l="1"/>
  <c r="G54" i="5" l="1"/>
  <c r="D55" i="5" l="1"/>
  <c r="D56" i="5" l="1"/>
  <c r="G55" i="5"/>
  <c r="G56" i="5" l="1"/>
  <c r="D57" i="5" l="1"/>
  <c r="G57" i="5" l="1"/>
  <c r="D58" i="5" l="1"/>
  <c r="G58" i="5" l="1"/>
  <c r="D59" i="5"/>
  <c r="G59" i="5" l="1"/>
  <c r="D60" i="5" l="1"/>
  <c r="G60" i="5" l="1"/>
  <c r="D61" i="5" l="1"/>
  <c r="G61" i="5" l="1"/>
  <c r="D62" i="5" l="1"/>
  <c r="G62" i="5" l="1"/>
  <c r="D63" i="5" l="1"/>
  <c r="G63" i="5" l="1"/>
  <c r="D64" i="5" l="1"/>
  <c r="G64" i="5" l="1"/>
  <c r="D65" i="5" l="1"/>
  <c r="D66" i="5" l="1"/>
  <c r="G65" i="5"/>
  <c r="G66" i="5" l="1"/>
  <c r="D67" i="5" l="1"/>
  <c r="G67" i="5" l="1"/>
  <c r="D68" i="5" l="1"/>
  <c r="G68" i="5" l="1"/>
  <c r="D69" i="5"/>
  <c r="G69" i="5" l="1"/>
  <c r="D70" i="5" l="1"/>
  <c r="D71" i="5" l="1"/>
  <c r="G70" i="5"/>
  <c r="G71" i="5" l="1"/>
  <c r="D72" i="5" l="1"/>
  <c r="G72" i="5" l="1"/>
  <c r="D73" i="5" l="1"/>
  <c r="G73" i="5" l="1"/>
  <c r="D74" i="5" l="1"/>
  <c r="G74" i="5" l="1"/>
  <c r="D75" i="5" l="1"/>
  <c r="G75" i="5" l="1"/>
  <c r="D76" i="5" l="1"/>
  <c r="G76" i="5" l="1"/>
  <c r="D77" i="5" l="1"/>
  <c r="G77" i="5" l="1"/>
  <c r="D78" i="5" l="1"/>
  <c r="G78" i="5" l="1"/>
  <c r="D79" i="5"/>
  <c r="G79" i="5" l="1"/>
  <c r="D80" i="5" l="1"/>
  <c r="G80" i="5" l="1"/>
  <c r="D81" i="5" l="1"/>
  <c r="G81" i="5" l="1"/>
  <c r="D82" i="5" l="1"/>
  <c r="G82" i="5" l="1"/>
  <c r="D83" i="5"/>
  <c r="G83" i="5" l="1"/>
  <c r="D84" i="5"/>
  <c r="G84" i="5" l="1"/>
  <c r="D85" i="5" l="1"/>
  <c r="G85" i="5" l="1"/>
  <c r="D86" i="5"/>
  <c r="G86" i="5" l="1"/>
  <c r="D87" i="5" l="1"/>
  <c r="G87" i="5" l="1"/>
  <c r="D88" i="5" l="1"/>
  <c r="G88" i="5" l="1"/>
  <c r="D89" i="5" l="1"/>
  <c r="G89" i="5" l="1"/>
  <c r="D90" i="5" l="1"/>
  <c r="G90" i="5" l="1"/>
  <c r="D91" i="5"/>
  <c r="D92" i="5" l="1"/>
  <c r="G91" i="5"/>
  <c r="G92" i="5" l="1"/>
  <c r="D93" i="5" l="1"/>
  <c r="G93" i="5" l="1"/>
  <c r="D94" i="5" l="1"/>
  <c r="G94" i="5" l="1"/>
  <c r="D95" i="5" l="1"/>
  <c r="G95" i="5" l="1"/>
  <c r="D96" i="5" l="1"/>
  <c r="G96" i="5" l="1"/>
  <c r="D97" i="5" l="1"/>
  <c r="G97" i="5" l="1"/>
  <c r="D98" i="5"/>
  <c r="G98" i="5" l="1"/>
  <c r="D99" i="5" l="1"/>
  <c r="G99" i="5" l="1"/>
  <c r="D100" i="5" l="1"/>
  <c r="G100" i="5" l="1"/>
  <c r="D101" i="5" l="1"/>
  <c r="G101" i="5" l="1"/>
  <c r="D102" i="5" l="1"/>
  <c r="G102" i="5" l="1"/>
  <c r="D103" i="5" l="1"/>
  <c r="G103" i="5" l="1"/>
  <c r="D104" i="5" l="1"/>
  <c r="G104" i="5" l="1"/>
  <c r="D105" i="5"/>
  <c r="G105" i="5" l="1"/>
  <c r="D106" i="5" l="1"/>
  <c r="D107" i="5" l="1"/>
  <c r="G106" i="5"/>
  <c r="D108" i="5" l="1"/>
  <c r="G107" i="5"/>
  <c r="G108" i="5" l="1"/>
  <c r="D109" i="5"/>
  <c r="G109" i="5" l="1"/>
  <c r="D110" i="5"/>
  <c r="D111" i="5" l="1"/>
  <c r="G110" i="5"/>
  <c r="D112" i="5" l="1"/>
  <c r="G111" i="5"/>
  <c r="D113" i="5" l="1"/>
  <c r="G112" i="5"/>
  <c r="D114" i="5" l="1"/>
  <c r="G113" i="5"/>
  <c r="D115" i="5" l="1"/>
  <c r="G114" i="5"/>
  <c r="D116" i="5" l="1"/>
  <c r="G115" i="5"/>
  <c r="D117" i="5" l="1"/>
  <c r="G116" i="5"/>
  <c r="D118" i="5" l="1"/>
  <c r="G117" i="5"/>
  <c r="D119" i="5" l="1"/>
  <c r="G118" i="5"/>
  <c r="D120" i="5" l="1"/>
  <c r="G119" i="5"/>
  <c r="D121" i="5" l="1"/>
  <c r="G120" i="5"/>
  <c r="D122" i="5" l="1"/>
  <c r="G121" i="5"/>
  <c r="D123" i="5" l="1"/>
  <c r="G122" i="5"/>
  <c r="D124" i="5" l="1"/>
  <c r="G123" i="5"/>
  <c r="D125" i="5" l="1"/>
  <c r="G124" i="5"/>
  <c r="D126" i="5" l="1"/>
  <c r="G125" i="5"/>
  <c r="D127" i="5" l="1"/>
  <c r="G126" i="5"/>
  <c r="D128" i="5" l="1"/>
  <c r="G127" i="5"/>
  <c r="D129" i="5" l="1"/>
  <c r="G128" i="5"/>
  <c r="D130" i="5" l="1"/>
  <c r="G129" i="5"/>
  <c r="D131" i="5" l="1"/>
  <c r="G130" i="5"/>
  <c r="D132" i="5" l="1"/>
  <c r="G131" i="5"/>
  <c r="D133" i="5" l="1"/>
  <c r="G132" i="5"/>
  <c r="D134" i="5" l="1"/>
  <c r="G133" i="5"/>
  <c r="D135" i="5" l="1"/>
  <c r="G134" i="5"/>
  <c r="D136" i="5" l="1"/>
  <c r="G135" i="5"/>
  <c r="D137" i="5" l="1"/>
  <c r="G136" i="5"/>
  <c r="D138" i="5" l="1"/>
  <c r="G137" i="5"/>
  <c r="D139" i="5" l="1"/>
  <c r="G138" i="5"/>
  <c r="D140" i="5" l="1"/>
  <c r="G139" i="5"/>
  <c r="D141" i="5" l="1"/>
  <c r="G140" i="5"/>
  <c r="D142" i="5" l="1"/>
  <c r="G141" i="5"/>
  <c r="D143" i="5" l="1"/>
  <c r="D144" i="5" l="1"/>
  <c r="D145" i="5" l="1"/>
</calcChain>
</file>

<file path=xl/sharedStrings.xml><?xml version="1.0" encoding="utf-8"?>
<sst xmlns="http://schemas.openxmlformats.org/spreadsheetml/2006/main" count="218" uniqueCount="142">
  <si>
    <t>EMPLOI DU TEMPS</t>
  </si>
  <si>
    <t>HEURE</t>
  </si>
  <si>
    <t>LUNDI</t>
  </si>
  <si>
    <t>MARDI</t>
  </si>
  <si>
    <t>MERCREDI</t>
  </si>
  <si>
    <t>JEUDI</t>
  </si>
  <si>
    <t>VENDREDI</t>
  </si>
  <si>
    <t>LISTE DES COURS</t>
  </si>
  <si>
    <t>ID</t>
  </si>
  <si>
    <t>INTITULE OFFICIEL</t>
  </si>
  <si>
    <t>JOUR</t>
  </si>
  <si>
    <t>LEGENDE :</t>
  </si>
  <si>
    <t>Dans la colonne "ID", taper (majuscule ou minuscule, peu importe) :</t>
  </si>
  <si>
    <t>EN MATHEMATIQUES</t>
  </si>
  <si>
    <t>GM</t>
  </si>
  <si>
    <t>pour Grandeurs et mesures</t>
  </si>
  <si>
    <t>NC</t>
  </si>
  <si>
    <t>O</t>
  </si>
  <si>
    <t>pour Orthographe</t>
  </si>
  <si>
    <t>G</t>
  </si>
  <si>
    <t>pour Grammaire</t>
  </si>
  <si>
    <t>LO</t>
  </si>
  <si>
    <t>pour Langage oral</t>
  </si>
  <si>
    <t>EM</t>
  </si>
  <si>
    <t>pour Education musicale</t>
  </si>
  <si>
    <t>EN EPS</t>
  </si>
  <si>
    <t>EPS</t>
  </si>
  <si>
    <t>pour Education physique et sportive</t>
  </si>
  <si>
    <t>EN DECOUVERTE DU MONDE</t>
  </si>
  <si>
    <t>EN LANGUE VIVANTE</t>
  </si>
  <si>
    <t>LV</t>
  </si>
  <si>
    <t>pour Langue vivante</t>
  </si>
  <si>
    <t>EN APC</t>
  </si>
  <si>
    <t>APC</t>
  </si>
  <si>
    <t>pour Activités pédagogiques complémentaires</t>
  </si>
  <si>
    <t>S</t>
  </si>
  <si>
    <t>EN CULTURE HUMANISTE</t>
  </si>
  <si>
    <t>H</t>
  </si>
  <si>
    <t>pour Histoire</t>
  </si>
  <si>
    <t>Geo</t>
  </si>
  <si>
    <t>pour Géographie</t>
  </si>
  <si>
    <t>EN GENERAL</t>
  </si>
  <si>
    <t>Rec</t>
  </si>
  <si>
    <t>P</t>
  </si>
  <si>
    <t>pour Pause méridienne</t>
  </si>
  <si>
    <t>pour Récréation</t>
  </si>
  <si>
    <t>Année scolaire :</t>
  </si>
  <si>
    <t>Nom de(s) enseignant(s) :</t>
  </si>
  <si>
    <t>Heure minimum de début des cours :</t>
  </si>
  <si>
    <t>(ex: 8:30)</t>
  </si>
  <si>
    <t>(ex: 16:00)</t>
  </si>
  <si>
    <t>(ex: par défaut = 5)</t>
  </si>
  <si>
    <t xml:space="preserve">EN SCIENCES </t>
  </si>
  <si>
    <t>EN PRATIQUES ARTISTIQUES</t>
  </si>
  <si>
    <t>Heure maximum de fin des cours, APC comprises (en min):</t>
  </si>
  <si>
    <t>ATTENTION !!! Ce dernier champ est à renseigner IMPERATIVEMENT avant de commencer de saisir l'emploi du temps. Si les données sont modifiées, l'emploi du temps risque d'être erroné.</t>
  </si>
  <si>
    <t>Pour réinitialiser cette feuille et tout recommencer :</t>
  </si>
  <si>
    <t>gm</t>
  </si>
  <si>
    <t>Domaines disciplinaires</t>
  </si>
  <si>
    <t>Durée hebdomadaire des enseignements</t>
  </si>
  <si>
    <t>Minutes à compenser</t>
  </si>
  <si>
    <t>A ajouter</t>
  </si>
  <si>
    <t>A retirer</t>
  </si>
  <si>
    <t>Français</t>
  </si>
  <si>
    <t>Mathématiques</t>
  </si>
  <si>
    <t>Education physique et sportive</t>
  </si>
  <si>
    <t>Langue vivante</t>
  </si>
  <si>
    <t>TOTAL</t>
  </si>
  <si>
    <t>pour Histoire des Arts</t>
  </si>
  <si>
    <t>VOLUMES HORAIRES</t>
  </si>
  <si>
    <t>HORAIRE</t>
  </si>
  <si>
    <t>VOLUMES HORAIRES DE L'ECOLE ELEMENTAIRE</t>
  </si>
  <si>
    <t>Temps hebd. Dévolu aux récréations (proposé par l'IEN) (en minutes)</t>
  </si>
  <si>
    <t>Durée hebdomadaire des enseignements moins deux heures (proposés par l'EN)</t>
  </si>
  <si>
    <t>Temps dévolu à chaque domaine d'après l'emploi du temps</t>
  </si>
  <si>
    <t>Pause méridienne</t>
  </si>
  <si>
    <t>Début :</t>
  </si>
  <si>
    <t>Fin :</t>
  </si>
  <si>
    <t>Horaire Fin</t>
  </si>
  <si>
    <t>Horaire Début</t>
  </si>
  <si>
    <t>Fin  (= début des cours):</t>
  </si>
  <si>
    <t>Ex : 13:15 (même si accueil à 13:05)</t>
  </si>
  <si>
    <t>Intervalle entre deux horaires en min (pour l'affichage sur l'emploi du temps) :</t>
  </si>
  <si>
    <t>Heures de récréation</t>
  </si>
  <si>
    <t>APC :</t>
  </si>
  <si>
    <t>Jours d'APC</t>
  </si>
  <si>
    <t>Matin</t>
  </si>
  <si>
    <t>Après-midi :</t>
  </si>
  <si>
    <t>(Ne remplir que le nécessaire)</t>
  </si>
  <si>
    <t>Sigle à choisir parmi la liste déroulante ou à saisir manuellement sur clavier.</t>
  </si>
  <si>
    <t>Bonjour,
Bienvenue dans ce programme excel qui va vous permettre :</t>
  </si>
  <si>
    <t>* de mettre en page votre emploi du temps automatiquement sans effort
* d'utiliser les intitulés officiels
* de comptabiliser le temps réservé à  chaque domaine disciplinaire
* d'ajuster votre emploi du temps en fonction des volumes horaires préconisés</t>
  </si>
  <si>
    <t>Conception :</t>
  </si>
  <si>
    <t>Valérie Perreaut - Atice 58 - valerie.perreaut@ac-dijon.fr</t>
  </si>
  <si>
    <t>Merci ensuite de renseigner les champs suivants :</t>
  </si>
  <si>
    <t>Pour commencer, enregistrer ce fichier excel en le renommant (afin de conserver l'original vierge dans un coin de votre ordinateur)</t>
  </si>
  <si>
    <t>Niveau(x)  :</t>
  </si>
  <si>
    <t>Ecrire 1 seul niveau par cellule</t>
  </si>
  <si>
    <t>EDT à imprimer</t>
  </si>
  <si>
    <t>Volumes horaires</t>
  </si>
  <si>
    <t>,</t>
  </si>
  <si>
    <t>Revenir à la saisie</t>
  </si>
  <si>
    <t>CLIC</t>
  </si>
  <si>
    <t>Dans les cellules à remplir (de B8 à F…), saisir uniquement les sigles proposés en bleu ci-contre. Le programme se chargera de les transcrire en intitulés officiels.</t>
  </si>
  <si>
    <t>E</t>
  </si>
  <si>
    <t>CYCLE 2 (CP / CE1 / CE2)</t>
  </si>
  <si>
    <t>Temps hebd. dévolu aux récréations (proportionnellement) (en minutes)</t>
  </si>
  <si>
    <t>Questionner le monde, Enseig. mor et civ.</t>
  </si>
  <si>
    <t>Arts plastiques et visuels, éducation musicale</t>
  </si>
  <si>
    <t>Temps hebd. dévolu aux récréations (proposé par l'IEN) (en minutes)</t>
  </si>
  <si>
    <t>Sciences et technologie</t>
  </si>
  <si>
    <t>Histoire et géographie, enseignement moral et civique</t>
  </si>
  <si>
    <t>CYCLE 3 (CM1 / CM2 / 6ème)</t>
  </si>
  <si>
    <t>EMC</t>
  </si>
  <si>
    <t>pour Enseignement Moral et Civique</t>
  </si>
  <si>
    <t>S (cycle 3)</t>
  </si>
  <si>
    <t>Durée annuelle des enseignements</t>
  </si>
  <si>
    <t>M</t>
  </si>
  <si>
    <t>pour Mathématiques</t>
  </si>
  <si>
    <t>F</t>
  </si>
  <si>
    <t>pour Français</t>
  </si>
  <si>
    <t>1/ Sélectionner les cases B7 à F7 (à côté de la flèche rouge)
2/ Cliquer sur le coin bas droit du cadre sélectionné
3/ Etirer vers le bas jusqu'à la ligne 160 environ</t>
  </si>
  <si>
    <t>EG</t>
  </si>
  <si>
    <t>pour Espace et Géométrie</t>
  </si>
  <si>
    <t>pour Lexique</t>
  </si>
  <si>
    <t>L</t>
  </si>
  <si>
    <t>LC</t>
  </si>
  <si>
    <t>pour Lecture et compréhension de l'écrit</t>
  </si>
  <si>
    <t>EN ENSEIGNEMENTS ARTISTIQUES</t>
  </si>
  <si>
    <t>QM</t>
  </si>
  <si>
    <t>pour Questionner le monde</t>
  </si>
  <si>
    <t>Ecriture</t>
  </si>
  <si>
    <t>CLA</t>
  </si>
  <si>
    <t>pour Culture littéraire et artistique</t>
  </si>
  <si>
    <t>pour Sciences et technologie</t>
  </si>
  <si>
    <t>pour Nombres et calculs</t>
  </si>
  <si>
    <t>HDA</t>
  </si>
  <si>
    <t>eg</t>
  </si>
  <si>
    <t>pour Arts plastiques</t>
  </si>
  <si>
    <t>AP</t>
  </si>
  <si>
    <t>Arts plastiques, éducation musicale, histoire des arts</t>
  </si>
  <si>
    <t>EN Français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</si>
</sst>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:ss;@"/>
  </numFmts>
  <fonts count="3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Arial Black"/>
      <family val="2"/>
    </font>
    <font>
      <sz val="9"/>
      <color theme="0"/>
      <name val="Calibri"/>
      <family val="2"/>
      <scheme val="minor"/>
    </font>
    <font>
      <b/>
      <u/>
      <sz val="9"/>
      <color theme="1" tint="0.34998626667073579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u/>
      <sz val="9"/>
      <color theme="0"/>
      <name val="Calibri"/>
      <family val="2"/>
      <scheme val="minor"/>
    </font>
    <font>
      <sz val="14"/>
      <color theme="0"/>
      <name val="Arial Black"/>
      <family val="2"/>
    </font>
    <font>
      <sz val="11"/>
      <color theme="0"/>
      <name val="Arial Black"/>
      <family val="2"/>
    </font>
    <font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Arial Black"/>
      <family val="2"/>
    </font>
    <font>
      <sz val="8"/>
      <color theme="4" tint="0.59999389629810485"/>
      <name val="Verdana"/>
      <family val="2"/>
    </font>
    <font>
      <sz val="11"/>
      <color rgb="FFFFFF00"/>
      <name val="Calibri"/>
      <family val="2"/>
      <scheme val="minor"/>
    </font>
    <font>
      <sz val="16"/>
      <color rgb="FFFFC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gradientFill degree="270">
        <stop position="0">
          <color theme="0"/>
        </stop>
        <stop position="1">
          <color theme="9" tint="-0.25098422193060094"/>
        </stop>
      </gradientFill>
    </fill>
    <fill>
      <patternFill patternType="solid">
        <fgColor theme="3" tint="0.599993896298104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gradientFill degree="270">
        <stop position="0">
          <color theme="0"/>
        </stop>
        <stop position="1">
          <color rgb="FF7030A0"/>
        </stop>
      </gradientFill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gradientFill degree="270">
        <stop position="0">
          <color theme="0"/>
        </stop>
        <stop position="1">
          <color rgb="FF7A6046"/>
        </stop>
      </gradientFill>
    </fill>
    <fill>
      <gradientFill degree="270">
        <stop position="0">
          <color theme="0"/>
        </stop>
        <stop position="1">
          <color rgb="FFF05EDB"/>
        </stop>
      </gradientFill>
    </fill>
    <fill>
      <patternFill patternType="solid">
        <fgColor theme="5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28D76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8" tint="-0.499984740745262"/>
      </left>
      <right/>
      <top/>
      <bottom/>
      <diagonal/>
    </border>
    <border>
      <left/>
      <right style="hair">
        <color theme="8" tint="-0.499984740745262"/>
      </right>
      <top/>
      <bottom/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/>
      <top/>
      <bottom style="hair">
        <color theme="8" tint="-0.499984740745262"/>
      </bottom>
      <diagonal/>
    </border>
    <border>
      <left/>
      <right/>
      <top/>
      <bottom style="hair">
        <color theme="8" tint="-0.499984740745262"/>
      </bottom>
      <diagonal/>
    </border>
    <border>
      <left/>
      <right style="hair">
        <color theme="8" tint="-0.499984740745262"/>
      </right>
      <top/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/>
      <bottom style="hair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8" tint="-0.499984740745262"/>
      </left>
      <right style="hair">
        <color theme="8" tint="-0.49998474074526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hair">
        <color theme="8" tint="-0.499984740745262"/>
      </bottom>
      <diagonal/>
    </border>
    <border>
      <left/>
      <right style="medium">
        <color rgb="FF0070C0"/>
      </right>
      <top/>
      <bottom style="hair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70C0"/>
      </top>
      <bottom style="medium">
        <color rgb="FF0070C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276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left" vertical="center"/>
    </xf>
    <xf numFmtId="164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3" xfId="0" applyBorder="1"/>
    <xf numFmtId="0" fontId="0" fillId="0" borderId="0" xfId="0" applyBorder="1"/>
    <xf numFmtId="0" fontId="6" fillId="2" borderId="2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 applyProtection="1">
      <alignment horizontal="center" vertical="center"/>
      <protection locked="0" hidden="1"/>
    </xf>
    <xf numFmtId="0" fontId="9" fillId="0" borderId="0" xfId="0" applyFont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10" fillId="0" borderId="0" xfId="0" applyFont="1"/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locked="0" hidden="1"/>
    </xf>
    <xf numFmtId="0" fontId="0" fillId="0" borderId="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>
      <alignment horizontal="center" vertical="top"/>
    </xf>
    <xf numFmtId="0" fontId="0" fillId="2" borderId="15" xfId="0" applyFill="1" applyBorder="1" applyAlignment="1" applyProtection="1">
      <alignment horizontal="center" vertical="center"/>
      <protection hidden="1"/>
    </xf>
    <xf numFmtId="0" fontId="0" fillId="0" borderId="13" xfId="0" applyFill="1" applyBorder="1" applyAlignment="1">
      <alignment horizontal="left" vertical="center"/>
    </xf>
    <xf numFmtId="0" fontId="0" fillId="0" borderId="13" xfId="0" applyBorder="1"/>
    <xf numFmtId="0" fontId="8" fillId="4" borderId="0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/>
    <xf numFmtId="0" fontId="11" fillId="0" borderId="0" xfId="0" applyFont="1" applyAlignment="1">
      <alignment vertical="center" wrapText="1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7" borderId="18" xfId="0" applyFill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4" fontId="0" fillId="7" borderId="18" xfId="0" applyNumberFormat="1" applyFill="1" applyBorder="1" applyAlignment="1">
      <alignment horizontal="center"/>
    </xf>
    <xf numFmtId="0" fontId="0" fillId="7" borderId="18" xfId="0" applyNumberFormat="1" applyFill="1" applyBorder="1" applyAlignment="1">
      <alignment horizontal="center"/>
    </xf>
    <xf numFmtId="20" fontId="0" fillId="0" borderId="18" xfId="0" applyNumberFormat="1" applyBorder="1" applyAlignment="1">
      <alignment horizontal="center"/>
    </xf>
    <xf numFmtId="20" fontId="0" fillId="7" borderId="18" xfId="0" applyNumberForma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0" fillId="0" borderId="20" xfId="0" applyBorder="1"/>
    <xf numFmtId="164" fontId="0" fillId="6" borderId="19" xfId="0" applyNumberFormat="1" applyFill="1" applyBorder="1"/>
    <xf numFmtId="164" fontId="0" fillId="8" borderId="19" xfId="0" applyNumberFormat="1" applyFill="1" applyBorder="1"/>
    <xf numFmtId="164" fontId="0" fillId="9" borderId="19" xfId="0" applyNumberFormat="1" applyFill="1" applyBorder="1"/>
    <xf numFmtId="164" fontId="0" fillId="10" borderId="19" xfId="0" applyNumberFormat="1" applyFill="1" applyBorder="1"/>
    <xf numFmtId="164" fontId="0" fillId="11" borderId="19" xfId="0" applyNumberFormat="1" applyFill="1" applyBorder="1"/>
    <xf numFmtId="164" fontId="0" fillId="12" borderId="19" xfId="0" applyNumberFormat="1" applyFill="1" applyBorder="1"/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164" fontId="0" fillId="7" borderId="18" xfId="0" applyNumberFormat="1" applyFill="1" applyBorder="1" applyAlignment="1">
      <alignment horizontal="center" vertical="center"/>
    </xf>
    <xf numFmtId="0" fontId="0" fillId="7" borderId="18" xfId="0" applyNumberFormat="1" applyFill="1" applyBorder="1" applyAlignment="1">
      <alignment horizontal="center" vertical="center"/>
    </xf>
    <xf numFmtId="20" fontId="0" fillId="7" borderId="18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20" fontId="0" fillId="4" borderId="0" xfId="0" applyNumberForma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/>
    </xf>
    <xf numFmtId="0" fontId="0" fillId="7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165" fontId="1" fillId="2" borderId="30" xfId="0" applyNumberFormat="1" applyFont="1" applyFill="1" applyBorder="1" applyAlignment="1">
      <alignment horizontal="center"/>
    </xf>
    <xf numFmtId="20" fontId="1" fillId="2" borderId="30" xfId="0" applyNumberFormat="1" applyFont="1" applyFill="1" applyBorder="1" applyAlignment="1">
      <alignment horizontal="center"/>
    </xf>
    <xf numFmtId="164" fontId="1" fillId="2" borderId="31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7" borderId="24" xfId="0" applyFill="1" applyBorder="1" applyAlignment="1">
      <alignment horizontal="center"/>
    </xf>
    <xf numFmtId="164" fontId="0" fillId="7" borderId="25" xfId="0" applyNumberFormat="1" applyFill="1" applyBorder="1" applyAlignment="1">
      <alignment horizontal="center"/>
    </xf>
    <xf numFmtId="0" fontId="0" fillId="4" borderId="18" xfId="0" applyNumberFormat="1" applyFill="1" applyBorder="1" applyAlignment="1">
      <alignment horizontal="center" vertical="center"/>
    </xf>
    <xf numFmtId="164" fontId="0" fillId="7" borderId="25" xfId="0" applyNumberFormat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6" borderId="19" xfId="0" applyNumberFormat="1" applyFill="1" applyBorder="1" applyAlignment="1">
      <alignment horizontal="center" vertical="center"/>
    </xf>
    <xf numFmtId="164" fontId="0" fillId="8" borderId="19" xfId="0" applyNumberFormat="1" applyFill="1" applyBorder="1" applyAlignment="1">
      <alignment horizontal="center" vertical="center"/>
    </xf>
    <xf numFmtId="164" fontId="0" fillId="9" borderId="19" xfId="0" applyNumberFormat="1" applyFill="1" applyBorder="1" applyAlignment="1">
      <alignment horizontal="center" vertical="center"/>
    </xf>
    <xf numFmtId="164" fontId="0" fillId="10" borderId="19" xfId="0" applyNumberFormat="1" applyFill="1" applyBorder="1" applyAlignment="1">
      <alignment horizontal="center" vertical="center"/>
    </xf>
    <xf numFmtId="164" fontId="0" fillId="11" borderId="19" xfId="0" applyNumberFormat="1" applyFill="1" applyBorder="1" applyAlignment="1">
      <alignment horizontal="center" vertical="center"/>
    </xf>
    <xf numFmtId="164" fontId="0" fillId="12" borderId="19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32" xfId="0" applyBorder="1"/>
    <xf numFmtId="0" fontId="7" fillId="2" borderId="1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20" fontId="18" fillId="0" borderId="0" xfId="0" applyNumberFormat="1" applyFont="1" applyFill="1" applyBorder="1" applyAlignment="1">
      <alignment horizontal="center"/>
    </xf>
    <xf numFmtId="20" fontId="19" fillId="0" borderId="0" xfId="0" applyNumberFormat="1" applyFont="1" applyFill="1" applyBorder="1" applyAlignment="1">
      <alignment horizontal="left"/>
    </xf>
    <xf numFmtId="0" fontId="19" fillId="0" borderId="0" xfId="0" applyFont="1" applyFill="1" applyBorder="1"/>
    <xf numFmtId="164" fontId="19" fillId="0" borderId="0" xfId="0" applyNumberFormat="1" applyFont="1" applyFill="1" applyBorder="1"/>
    <xf numFmtId="20" fontId="0" fillId="0" borderId="0" xfId="0" applyNumberForma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20" fontId="7" fillId="2" borderId="1" xfId="0" applyNumberFormat="1" applyFont="1" applyFill="1" applyBorder="1" applyAlignment="1">
      <alignment horizontal="center"/>
    </xf>
    <xf numFmtId="2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/>
    </xf>
    <xf numFmtId="0" fontId="0" fillId="0" borderId="0" xfId="0" applyFill="1"/>
    <xf numFmtId="164" fontId="9" fillId="4" borderId="34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3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20" fontId="0" fillId="3" borderId="1" xfId="0" applyNumberFormat="1" applyFill="1" applyBorder="1" applyAlignment="1" applyProtection="1">
      <alignment horizontal="left"/>
      <protection locked="0" hidden="1"/>
    </xf>
    <xf numFmtId="20" fontId="18" fillId="3" borderId="1" xfId="0" applyNumberFormat="1" applyFont="1" applyFill="1" applyBorder="1" applyAlignment="1" applyProtection="1">
      <alignment horizontal="center"/>
      <protection locked="0" hidden="1"/>
    </xf>
    <xf numFmtId="164" fontId="18" fillId="3" borderId="1" xfId="0" applyNumberFormat="1" applyFont="1" applyFill="1" applyBorder="1" applyAlignment="1" applyProtection="1">
      <alignment horizontal="center"/>
      <protection locked="0" hidden="1"/>
    </xf>
    <xf numFmtId="164" fontId="9" fillId="3" borderId="1" xfId="0" applyNumberFormat="1" applyFont="1" applyFill="1" applyBorder="1" applyAlignment="1" applyProtection="1">
      <alignment horizontal="center"/>
      <protection locked="0" hidden="1"/>
    </xf>
    <xf numFmtId="0" fontId="7" fillId="14" borderId="1" xfId="0" applyFont="1" applyFill="1" applyBorder="1" applyAlignment="1" applyProtection="1">
      <alignment horizontal="center"/>
      <protection locked="0" hidden="1"/>
    </xf>
    <xf numFmtId="0" fontId="1" fillId="13" borderId="0" xfId="0" applyFont="1" applyFill="1" applyAlignment="1">
      <alignment vertical="top" wrapText="1"/>
    </xf>
    <xf numFmtId="164" fontId="19" fillId="0" borderId="0" xfId="0" applyNumberFormat="1" applyFont="1" applyFill="1" applyBorder="1" applyAlignment="1">
      <alignment horizontal="center"/>
    </xf>
    <xf numFmtId="164" fontId="9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25" fillId="15" borderId="35" xfId="1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/>
      <protection locked="0" hidden="1"/>
    </xf>
    <xf numFmtId="164" fontId="19" fillId="0" borderId="0" xfId="0" applyNumberFormat="1" applyFont="1" applyFill="1" applyBorder="1" applyAlignment="1" applyProtection="1">
      <alignment horizontal="center"/>
    </xf>
    <xf numFmtId="0" fontId="0" fillId="0" borderId="46" xfId="0" applyBorder="1"/>
    <xf numFmtId="0" fontId="0" fillId="0" borderId="47" xfId="0" applyBorder="1"/>
    <xf numFmtId="0" fontId="0" fillId="0" borderId="50" xfId="0" applyBorder="1"/>
    <xf numFmtId="0" fontId="9" fillId="0" borderId="46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0" fillId="0" borderId="48" xfId="0" applyBorder="1"/>
    <xf numFmtId="0" fontId="0" fillId="0" borderId="49" xfId="0" applyBorder="1"/>
    <xf numFmtId="0" fontId="5" fillId="0" borderId="51" xfId="0" applyFont="1" applyFill="1" applyBorder="1" applyAlignment="1">
      <alignment horizontal="center" vertical="center"/>
    </xf>
    <xf numFmtId="0" fontId="0" fillId="0" borderId="52" xfId="0" applyBorder="1"/>
    <xf numFmtId="0" fontId="1" fillId="5" borderId="0" xfId="0" applyFont="1" applyFill="1" applyBorder="1"/>
    <xf numFmtId="0" fontId="1" fillId="5" borderId="47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top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Border="1" applyAlignment="1" applyProtection="1">
      <alignment horizontal="right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164" fontId="6" fillId="0" borderId="0" xfId="0" applyNumberFormat="1" applyFont="1" applyBorder="1" applyAlignment="1" applyProtection="1">
      <alignment horizontal="center" vertical="top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vertical="top"/>
      <protection hidden="1"/>
    </xf>
    <xf numFmtId="0" fontId="0" fillId="3" borderId="53" xfId="0" applyFill="1" applyBorder="1" applyAlignment="1" applyProtection="1">
      <alignment horizontal="center"/>
      <protection locked="0" hidden="1"/>
    </xf>
    <xf numFmtId="0" fontId="1" fillId="2" borderId="6" xfId="0" applyFont="1" applyFill="1" applyBorder="1" applyAlignment="1" applyProtection="1">
      <alignment horizontal="right"/>
      <protection hidden="1"/>
    </xf>
    <xf numFmtId="0" fontId="1" fillId="2" borderId="7" xfId="0" applyFont="1" applyFill="1" applyBorder="1" applyAlignment="1" applyProtection="1">
      <alignment horizontal="right"/>
      <protection hidden="1"/>
    </xf>
    <xf numFmtId="0" fontId="4" fillId="0" borderId="9" xfId="0" applyFont="1" applyBorder="1" applyAlignment="1">
      <alignment horizontal="left" vertical="center"/>
    </xf>
    <xf numFmtId="0" fontId="0" fillId="0" borderId="10" xfId="0" applyBorder="1"/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9" xfId="0" applyBorder="1"/>
    <xf numFmtId="0" fontId="4" fillId="0" borderId="9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4" xfId="0" applyBorder="1"/>
    <xf numFmtId="0" fontId="9" fillId="0" borderId="0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/>
    </xf>
    <xf numFmtId="20" fontId="0" fillId="3" borderId="1" xfId="0" applyNumberFormat="1" applyFill="1" applyBorder="1" applyAlignment="1" applyProtection="1">
      <alignment horizontal="center"/>
      <protection locked="0" hidden="1"/>
    </xf>
    <xf numFmtId="0" fontId="30" fillId="19" borderId="0" xfId="0" applyFont="1" applyFill="1" applyBorder="1" applyAlignment="1">
      <alignment horizontal="left" vertical="center"/>
    </xf>
    <xf numFmtId="0" fontId="0" fillId="0" borderId="57" xfId="0" applyBorder="1"/>
    <xf numFmtId="0" fontId="0" fillId="0" borderId="58" xfId="0" applyBorder="1"/>
    <xf numFmtId="0" fontId="9" fillId="0" borderId="61" xfId="0" applyFont="1" applyBorder="1" applyAlignment="1">
      <alignment horizontal="left" vertical="center" wrapText="1"/>
    </xf>
    <xf numFmtId="0" fontId="0" fillId="0" borderId="62" xfId="0" applyBorder="1"/>
    <xf numFmtId="0" fontId="0" fillId="0" borderId="0" xfId="0" applyFill="1" applyBorder="1" applyAlignment="1" applyProtection="1">
      <alignment horizontal="center"/>
      <protection hidden="1"/>
    </xf>
    <xf numFmtId="0" fontId="9" fillId="4" borderId="11" xfId="0" applyFont="1" applyFill="1" applyBorder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>
      <alignment horizontal="left" vertical="center"/>
    </xf>
    <xf numFmtId="164" fontId="1" fillId="2" borderId="6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0" fillId="0" borderId="63" xfId="0" applyNumberFormat="1" applyBorder="1" applyAlignment="1">
      <alignment horizontal="center" vertical="center"/>
    </xf>
    <xf numFmtId="0" fontId="0" fillId="0" borderId="4" xfId="0" applyBorder="1"/>
    <xf numFmtId="0" fontId="0" fillId="0" borderId="64" xfId="0" applyBorder="1"/>
    <xf numFmtId="0" fontId="0" fillId="3" borderId="1" xfId="0" applyFill="1" applyBorder="1" applyAlignment="1" applyProtection="1">
      <alignment horizontal="left"/>
      <protection locked="0" hidden="1"/>
    </xf>
    <xf numFmtId="0" fontId="24" fillId="13" borderId="0" xfId="0" applyFont="1" applyFill="1" applyAlignment="1">
      <alignment horizontal="center" vertical="center" wrapText="1"/>
    </xf>
    <xf numFmtId="0" fontId="1" fillId="13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7" fillId="0" borderId="42" xfId="1" applyFont="1" applyBorder="1" applyAlignment="1">
      <alignment horizontal="center" vertical="center" wrapText="1"/>
    </xf>
    <xf numFmtId="0" fontId="27" fillId="0" borderId="59" xfId="1" applyFont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left" vertical="center"/>
    </xf>
    <xf numFmtId="0" fontId="7" fillId="5" borderId="44" xfId="0" applyFont="1" applyFill="1" applyBorder="1" applyAlignment="1">
      <alignment horizontal="left" vertical="center"/>
    </xf>
    <xf numFmtId="0" fontId="7" fillId="5" borderId="45" xfId="0" applyFont="1" applyFill="1" applyBorder="1" applyAlignment="1">
      <alignment horizontal="left" vertical="center"/>
    </xf>
    <xf numFmtId="0" fontId="3" fillId="5" borderId="54" xfId="0" applyFont="1" applyFill="1" applyBorder="1" applyAlignment="1">
      <alignment horizontal="left" vertical="center"/>
    </xf>
    <xf numFmtId="0" fontId="3" fillId="5" borderId="55" xfId="0" applyFont="1" applyFill="1" applyBorder="1" applyAlignment="1">
      <alignment horizontal="left" vertical="center"/>
    </xf>
    <xf numFmtId="0" fontId="3" fillId="5" borderId="5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17" fillId="5" borderId="46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25" fillId="18" borderId="38" xfId="1" applyFill="1" applyBorder="1" applyAlignment="1">
      <alignment horizontal="center"/>
    </xf>
    <xf numFmtId="0" fontId="25" fillId="18" borderId="40" xfId="1" applyFill="1" applyBorder="1" applyAlignment="1">
      <alignment horizontal="center"/>
    </xf>
    <xf numFmtId="0" fontId="28" fillId="5" borderId="43" xfId="0" applyFont="1" applyFill="1" applyBorder="1" applyAlignment="1">
      <alignment horizontal="center" vertical="center"/>
    </xf>
    <xf numFmtId="0" fontId="28" fillId="5" borderId="44" xfId="0" applyFont="1" applyFill="1" applyBorder="1" applyAlignment="1">
      <alignment horizontal="center" vertical="center"/>
    </xf>
    <xf numFmtId="0" fontId="28" fillId="5" borderId="45" xfId="0" applyFont="1" applyFill="1" applyBorder="1" applyAlignment="1">
      <alignment horizontal="center" vertical="center"/>
    </xf>
    <xf numFmtId="0" fontId="28" fillId="5" borderId="46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47" xfId="0" applyFont="1" applyFill="1" applyBorder="1" applyAlignment="1">
      <alignment horizontal="center" vertical="center"/>
    </xf>
    <xf numFmtId="0" fontId="9" fillId="0" borderId="5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left" vertical="center" wrapText="1"/>
    </xf>
    <xf numFmtId="0" fontId="9" fillId="0" borderId="61" xfId="0" applyFont="1" applyBorder="1" applyAlignment="1">
      <alignment horizontal="left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" fillId="17" borderId="38" xfId="0" applyFont="1" applyFill="1" applyBorder="1" applyAlignment="1">
      <alignment horizontal="center"/>
    </xf>
    <xf numFmtId="0" fontId="1" fillId="17" borderId="39" xfId="0" applyFont="1" applyFill="1" applyBorder="1" applyAlignment="1">
      <alignment horizontal="center"/>
    </xf>
    <xf numFmtId="0" fontId="1" fillId="17" borderId="40" xfId="0" applyFont="1" applyFill="1" applyBorder="1" applyAlignment="1">
      <alignment horizontal="center"/>
    </xf>
    <xf numFmtId="0" fontId="25" fillId="16" borderId="38" xfId="1" applyFill="1" applyBorder="1" applyAlignment="1">
      <alignment horizontal="center" vertical="center"/>
    </xf>
    <xf numFmtId="0" fontId="25" fillId="16" borderId="40" xfId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right"/>
      <protection hidden="1"/>
    </xf>
    <xf numFmtId="0" fontId="1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Border="1" applyAlignment="1" applyProtection="1">
      <alignment horizontal="center" vertical="center"/>
      <protection hidden="1"/>
    </xf>
    <xf numFmtId="0" fontId="22" fillId="2" borderId="7" xfId="0" applyFont="1" applyFill="1" applyBorder="1" applyAlignment="1" applyProtection="1">
      <alignment horizontal="left"/>
      <protection hidden="1"/>
    </xf>
    <xf numFmtId="0" fontId="22" fillId="2" borderId="8" xfId="0" applyFont="1" applyFill="1" applyBorder="1" applyAlignment="1" applyProtection="1">
      <alignment horizontal="left"/>
      <protection hidden="1"/>
    </xf>
    <xf numFmtId="164" fontId="25" fillId="18" borderId="38" xfId="1" applyNumberFormat="1" applyFill="1" applyBorder="1" applyAlignment="1">
      <alignment horizontal="center"/>
    </xf>
    <xf numFmtId="164" fontId="25" fillId="18" borderId="40" xfId="1" applyNumberForma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58">
    <dxf>
      <font>
        <color rgb="FF002060"/>
      </font>
      <fill>
        <patternFill patternType="solid">
          <fgColor auto="1"/>
          <bgColor theme="9" tint="0.3999450666829432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9" tint="-0.499984740745262"/>
      </font>
      <fill>
        <patternFill patternType="solid">
          <fgColor auto="1"/>
          <bgColor theme="7" tint="0.3999450666829432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/>
      </font>
      <fill>
        <patternFill patternType="solid">
          <fgColor auto="1"/>
          <bgColor theme="1" tint="0.34998626667073579"/>
        </patternFill>
      </fill>
    </dxf>
    <dxf>
      <font>
        <color rgb="FFFFC000"/>
      </font>
      <fill>
        <patternFill patternType="solid">
          <fgColor auto="1"/>
          <bgColor theme="3" tint="-0.499984740745262"/>
        </patternFill>
      </fill>
    </dxf>
    <dxf>
      <fill>
        <patternFill patternType="solid">
          <fgColor auto="1"/>
          <bgColor theme="8" tint="0.39994506668294322"/>
        </patternFill>
      </fill>
    </dxf>
    <dxf>
      <font>
        <b/>
        <i val="0"/>
        <color theme="6" tint="-0.499984740745262"/>
      </font>
      <fill>
        <patternFill patternType="solid">
          <fgColor auto="1"/>
          <bgColor theme="9" tint="0.3999450666829432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rgb="FF7030A0"/>
      </font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9" tint="-0.499984740745262"/>
      </font>
      <fill>
        <patternFill patternType="solid">
          <fgColor auto="1"/>
          <bgColor theme="9" tint="0.3999450666829432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auto="1"/>
          <bgColor rgb="FFB889DB"/>
        </patternFill>
      </fill>
    </dxf>
    <dxf>
      <font>
        <color rgb="FFC00000"/>
      </font>
      <fill>
        <patternFill patternType="solid">
          <fgColor auto="1"/>
          <bgColor theme="9" tint="0.3999450666829432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8" tint="-0.24994659260841701"/>
      </font>
      <fill>
        <patternFill patternType="solid">
          <fgColor auto="1"/>
          <bgColor theme="9" tint="0.3999450666829432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5" tint="-0.499984740745262"/>
      </font>
      <fill>
        <patternFill patternType="solid">
          <fgColor auto="1"/>
          <bgColor theme="9" tint="0.3999450666829432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auto="1"/>
          <bgColor rgb="FFFF6565"/>
        </patternFill>
      </fill>
    </dxf>
    <dxf>
      <font>
        <color theme="8" tint="-0.499984740745262"/>
      </font>
      <fill>
        <patternFill patternType="solid">
          <fgColor auto="1"/>
          <bgColor rgb="FFED8BAE"/>
        </patternFill>
      </fill>
    </dxf>
    <dxf>
      <fill>
        <patternFill patternType="solid">
          <fgColor auto="1"/>
          <bgColor rgb="FFF2A068"/>
        </patternFill>
      </fill>
    </dxf>
    <dxf>
      <fill>
        <patternFill patternType="solid">
          <fgColor auto="1"/>
          <bgColor rgb="FFED8BAE"/>
        </patternFill>
      </fill>
    </dxf>
    <dxf>
      <font>
        <color auto="1"/>
      </font>
      <fill>
        <patternFill patternType="solid">
          <fgColor auto="1"/>
          <bgColor rgb="FFA28D76"/>
        </patternFill>
      </fill>
      <border>
        <left style="thin">
          <color auto="1"/>
        </left>
        <right style="thin">
          <color auto="1"/>
        </right>
      </border>
    </dxf>
    <dxf>
      <font>
        <color theme="0"/>
      </font>
      <fill>
        <patternFill patternType="solid">
          <fgColor auto="1"/>
          <bgColor rgb="FFA28D76"/>
        </patternFill>
      </fill>
      <border>
        <left style="thin">
          <color auto="1"/>
        </left>
        <right style="thin">
          <color auto="1"/>
        </right>
      </border>
    </dxf>
    <dxf>
      <fill>
        <patternFill patternType="solid">
          <fgColor auto="1"/>
          <bgColor theme="9" tint="0.3999450666829432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rgb="FF00B0F0"/>
      </font>
      <fill>
        <patternFill patternType="solid">
          <fgColor auto="1"/>
          <bgColor theme="1" tint="0.14996795556505021"/>
        </patternFill>
      </fill>
    </dxf>
    <dxf>
      <font>
        <color rgb="FFF2A068"/>
      </font>
    </dxf>
    <dxf>
      <font>
        <color theme="7" tint="0.39994506668294322"/>
      </font>
    </dxf>
    <dxf>
      <fill>
        <patternFill>
          <bgColor rgb="FFA28D76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ont>
        <color rgb="FFA9D08E"/>
      </font>
    </dxf>
    <dxf>
      <font>
        <color rgb="FFED8BAE"/>
      </font>
    </dxf>
    <dxf>
      <font>
        <color rgb="FFED8BAE"/>
      </font>
    </dxf>
    <dxf>
      <font>
        <color rgb="FFA9D08E"/>
      </font>
    </dxf>
    <dxf>
      <font>
        <color theme="3" tint="-0.499984740745262"/>
      </font>
    </dxf>
    <dxf>
      <font>
        <color rgb="FFA9D08E"/>
      </font>
    </dxf>
    <dxf>
      <font>
        <color theme="2" tint="-0.749961851863155"/>
      </font>
    </dxf>
    <dxf>
      <font>
        <color rgb="FFA9D08E"/>
      </font>
    </dxf>
    <dxf>
      <font>
        <color rgb="FFB889DB"/>
      </font>
    </dxf>
    <dxf>
      <font>
        <color rgb="FFFFD966"/>
      </font>
    </dxf>
    <dxf>
      <font>
        <color rgb="FFFFD966"/>
      </font>
    </dxf>
    <dxf>
      <font>
        <color rgb="FFFFD966"/>
      </font>
    </dxf>
    <dxf>
      <font>
        <color rgb="FFFFD966"/>
      </font>
    </dxf>
    <dxf>
      <font>
        <color rgb="FFA9D08E"/>
      </font>
    </dxf>
    <dxf>
      <font>
        <color rgb="FFA9D08E"/>
      </font>
    </dxf>
    <dxf>
      <font>
        <color rgb="FFED8BAE"/>
      </font>
    </dxf>
    <dxf>
      <font>
        <color rgb="FFA28D76"/>
      </font>
    </dxf>
    <dxf>
      <font>
        <color rgb="FFA28D76"/>
      </font>
    </dxf>
    <dxf>
      <font>
        <color rgb="FFA28D76"/>
      </font>
    </dxf>
    <dxf>
      <font>
        <color rgb="FFA9D08E"/>
      </font>
    </dxf>
    <dxf>
      <font>
        <color rgb="FFA9D08E"/>
      </font>
    </dxf>
    <dxf>
      <font>
        <color theme="8" tint="0.39994506668294322"/>
      </font>
    </dxf>
    <dxf>
      <font>
        <color rgb="FFFF6565"/>
      </font>
    </dxf>
    <dxf>
      <font>
        <color rgb="FFC00000"/>
      </font>
      <fill>
        <patternFill>
          <bgColor theme="7" tint="0.39994506668294322"/>
        </patternFill>
      </fill>
    </dxf>
    <dxf>
      <font>
        <color rgb="FF002060"/>
      </font>
      <fill>
        <patternFill>
          <bgColor theme="7" tint="0.39994506668294322"/>
        </patternFill>
      </fill>
    </dxf>
    <dxf>
      <font>
        <color theme="5" tint="-0.499984740745262"/>
      </font>
      <fill>
        <patternFill>
          <bgColor theme="7" tint="0.39994506668294322"/>
        </patternFill>
      </fill>
    </dxf>
    <dxf>
      <font>
        <color theme="9" tint="0.39994506668294322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9" tint="0.39994506668294322"/>
      </font>
    </dxf>
    <dxf>
      <font>
        <color theme="1" tint="0.34998626667073579"/>
      </font>
    </dxf>
    <dxf>
      <font>
        <color auto="1"/>
      </font>
      <fill>
        <patternFill>
          <bgColor theme="7" tint="0.39994506668294322"/>
        </patternFill>
      </fill>
    </dxf>
    <dxf>
      <font>
        <color theme="7" tint="0.39994506668294322"/>
      </font>
    </dxf>
    <dxf>
      <font>
        <color theme="7" tint="0.39994506668294322"/>
      </font>
    </dxf>
  </dxfs>
  <tableStyles count="0" defaultTableStyle="TableStyleMedium2" defaultPivotStyle="PivotStyleLight16"/>
  <colors>
    <mruColors>
      <color rgb="FFFF6565"/>
      <color rgb="FFA28D76"/>
      <color rgb="FFA9D08E"/>
      <color rgb="FFA6A6A6"/>
      <color rgb="FFED8BAE"/>
      <color rgb="FFFFD966"/>
      <color rgb="FFB889DB"/>
      <color rgb="FF757171"/>
      <color rgb="FFB0DD7F"/>
      <color rgb="FFFF8F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EDT-1niveau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514351</xdr:colOff>
      <xdr:row>30</xdr:row>
      <xdr:rowOff>0</xdr:rowOff>
    </xdr:from>
    <xdr:to>
      <xdr:col>5</xdr:col>
      <xdr:colOff>295276</xdr:colOff>
      <xdr:row>31</xdr:row>
      <xdr:rowOff>104775</xdr:rowOff>
    </xdr:to>
    <xdr:sp macro="" textlink="">
      <xdr:nvSpPr>
        <xdr:cNvPr id="2" name="Rectangle avec flèche vers la droite 1">
          <a:hlinkClick xmlns:r="http://schemas.openxmlformats.org/officeDocument/2006/relationships" r:id="rId1"/>
        </xdr:cNvPr>
        <xdr:cNvSpPr/>
      </xdr:nvSpPr>
      <xdr:spPr>
        <a:xfrm>
          <a:off x="4857751" y="5981700"/>
          <a:ext cx="723900" cy="295275"/>
        </a:xfrm>
        <a:prstGeom prst="rightArrowCallout">
          <a:avLst>
            <a:gd name="adj1" fmla="val 12097"/>
            <a:gd name="adj2" fmla="val 25000"/>
            <a:gd name="adj3" fmla="val 50807"/>
            <a:gd name="adj4" fmla="val 6497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CLIC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85724</xdr:colOff>
      <xdr:row>48</xdr:row>
      <xdr:rowOff>133349</xdr:rowOff>
    </xdr:from>
    <xdr:to>
      <xdr:col>17</xdr:col>
      <xdr:colOff>695325</xdr:colOff>
      <xdr:row>58</xdr:row>
      <xdr:rowOff>104775</xdr:rowOff>
    </xdr:to>
    <xdr:sp macro="" textlink="">
      <xdr:nvSpPr>
        <xdr:cNvPr id="6" name="Pensées 5"/>
        <xdr:cNvSpPr/>
      </xdr:nvSpPr>
      <xdr:spPr>
        <a:xfrm>
          <a:off x="12458699" y="7058024"/>
          <a:ext cx="2133601" cy="1304926"/>
        </a:xfrm>
        <a:prstGeom prst="cloudCallout">
          <a:avLst>
            <a:gd name="adj1" fmla="val -51152"/>
            <a:gd name="adj2" fmla="val 6374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/>
            <a:t>Pour étirer, cliquer sur le coin bas-droit</a:t>
          </a:r>
          <a:r>
            <a:rPr lang="fr-FR" sz="1100" baseline="0"/>
            <a:t> de la cellule et glisser avec la souris)</a:t>
          </a:r>
          <a:endParaRPr lang="fr-FR" sz="1100"/>
        </a:p>
      </xdr:txBody>
    </xdr:sp>
    <xdr:clientData/>
  </xdr:twoCellAnchor>
  <xdr:twoCellAnchor>
    <xdr:from>
      <xdr:col>0</xdr:col>
      <xdr:colOff>376518</xdr:colOff>
      <xdr:row>6</xdr:row>
      <xdr:rowOff>26895</xdr:rowOff>
    </xdr:from>
    <xdr:to>
      <xdr:col>0</xdr:col>
      <xdr:colOff>744071</xdr:colOff>
      <xdr:row>6</xdr:row>
      <xdr:rowOff>125506</xdr:rowOff>
    </xdr:to>
    <xdr:sp macro="" textlink="">
      <xdr:nvSpPr>
        <xdr:cNvPr id="2" name="Flèche droite 1"/>
        <xdr:cNvSpPr/>
      </xdr:nvSpPr>
      <xdr:spPr>
        <a:xfrm>
          <a:off x="376518" y="1353671"/>
          <a:ext cx="367553" cy="98611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6</xdr:row>
      <xdr:rowOff>38100</xdr:rowOff>
    </xdr:from>
    <xdr:to>
      <xdr:col>6</xdr:col>
      <xdr:colOff>676275</xdr:colOff>
      <xdr:row>6</xdr:row>
      <xdr:rowOff>161925</xdr:rowOff>
    </xdr:to>
    <xdr:sp macro="" textlink="">
      <xdr:nvSpPr>
        <xdr:cNvPr id="2" name="Flèche droite 1"/>
        <xdr:cNvSpPr/>
      </xdr:nvSpPr>
      <xdr:spPr>
        <a:xfrm>
          <a:off x="8734425" y="1228725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7</xdr:row>
      <xdr:rowOff>38100</xdr:rowOff>
    </xdr:from>
    <xdr:to>
      <xdr:col>6</xdr:col>
      <xdr:colOff>676275</xdr:colOff>
      <xdr:row>7</xdr:row>
      <xdr:rowOff>161925</xdr:rowOff>
    </xdr:to>
    <xdr:sp macro="" textlink="">
      <xdr:nvSpPr>
        <xdr:cNvPr id="3" name="Flèche droite 2"/>
        <xdr:cNvSpPr/>
      </xdr:nvSpPr>
      <xdr:spPr>
        <a:xfrm>
          <a:off x="8734425" y="1419225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8</xdr:row>
      <xdr:rowOff>38100</xdr:rowOff>
    </xdr:from>
    <xdr:to>
      <xdr:col>6</xdr:col>
      <xdr:colOff>676275</xdr:colOff>
      <xdr:row>8</xdr:row>
      <xdr:rowOff>161925</xdr:rowOff>
    </xdr:to>
    <xdr:sp macro="" textlink="">
      <xdr:nvSpPr>
        <xdr:cNvPr id="4" name="Flèche droite 3"/>
        <xdr:cNvSpPr/>
      </xdr:nvSpPr>
      <xdr:spPr>
        <a:xfrm>
          <a:off x="8734425" y="1609725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9</xdr:row>
      <xdr:rowOff>19050</xdr:rowOff>
    </xdr:from>
    <xdr:to>
      <xdr:col>6</xdr:col>
      <xdr:colOff>676275</xdr:colOff>
      <xdr:row>9</xdr:row>
      <xdr:rowOff>142875</xdr:rowOff>
    </xdr:to>
    <xdr:sp macro="" textlink="">
      <xdr:nvSpPr>
        <xdr:cNvPr id="5" name="Flèche droite 4"/>
        <xdr:cNvSpPr/>
      </xdr:nvSpPr>
      <xdr:spPr>
        <a:xfrm>
          <a:off x="8734425" y="1781175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10</xdr:row>
      <xdr:rowOff>28575</xdr:rowOff>
    </xdr:from>
    <xdr:to>
      <xdr:col>6</xdr:col>
      <xdr:colOff>676275</xdr:colOff>
      <xdr:row>10</xdr:row>
      <xdr:rowOff>152400</xdr:rowOff>
    </xdr:to>
    <xdr:sp macro="" textlink="">
      <xdr:nvSpPr>
        <xdr:cNvPr id="6" name="Flèche droite 5"/>
        <xdr:cNvSpPr/>
      </xdr:nvSpPr>
      <xdr:spPr>
        <a:xfrm>
          <a:off x="8734425" y="1981200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11</xdr:row>
      <xdr:rowOff>38100</xdr:rowOff>
    </xdr:from>
    <xdr:to>
      <xdr:col>6</xdr:col>
      <xdr:colOff>676275</xdr:colOff>
      <xdr:row>11</xdr:row>
      <xdr:rowOff>161925</xdr:rowOff>
    </xdr:to>
    <xdr:sp macro="" textlink="">
      <xdr:nvSpPr>
        <xdr:cNvPr id="7" name="Flèche droite 6"/>
        <xdr:cNvSpPr/>
      </xdr:nvSpPr>
      <xdr:spPr>
        <a:xfrm>
          <a:off x="8734425" y="2181225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20</xdr:row>
      <xdr:rowOff>38100</xdr:rowOff>
    </xdr:from>
    <xdr:to>
      <xdr:col>6</xdr:col>
      <xdr:colOff>676275</xdr:colOff>
      <xdr:row>20</xdr:row>
      <xdr:rowOff>161925</xdr:rowOff>
    </xdr:to>
    <xdr:sp macro="" textlink="">
      <xdr:nvSpPr>
        <xdr:cNvPr id="8" name="Flèche droite 7"/>
        <xdr:cNvSpPr/>
      </xdr:nvSpPr>
      <xdr:spPr>
        <a:xfrm>
          <a:off x="8734425" y="1228725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21</xdr:row>
      <xdr:rowOff>38100</xdr:rowOff>
    </xdr:from>
    <xdr:to>
      <xdr:col>6</xdr:col>
      <xdr:colOff>676275</xdr:colOff>
      <xdr:row>21</xdr:row>
      <xdr:rowOff>161925</xdr:rowOff>
    </xdr:to>
    <xdr:sp macro="" textlink="">
      <xdr:nvSpPr>
        <xdr:cNvPr id="9" name="Flèche droite 8"/>
        <xdr:cNvSpPr/>
      </xdr:nvSpPr>
      <xdr:spPr>
        <a:xfrm>
          <a:off x="8734425" y="1419225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22</xdr:row>
      <xdr:rowOff>104775</xdr:rowOff>
    </xdr:from>
    <xdr:to>
      <xdr:col>6</xdr:col>
      <xdr:colOff>676275</xdr:colOff>
      <xdr:row>22</xdr:row>
      <xdr:rowOff>228600</xdr:rowOff>
    </xdr:to>
    <xdr:sp macro="" textlink="">
      <xdr:nvSpPr>
        <xdr:cNvPr id="10" name="Flèche droite 9"/>
        <xdr:cNvSpPr/>
      </xdr:nvSpPr>
      <xdr:spPr>
        <a:xfrm>
          <a:off x="8734425" y="4638675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23</xdr:row>
      <xdr:rowOff>104775</xdr:rowOff>
    </xdr:from>
    <xdr:to>
      <xdr:col>6</xdr:col>
      <xdr:colOff>676275</xdr:colOff>
      <xdr:row>23</xdr:row>
      <xdr:rowOff>228600</xdr:rowOff>
    </xdr:to>
    <xdr:sp macro="" textlink="">
      <xdr:nvSpPr>
        <xdr:cNvPr id="11" name="Flèche droite 10"/>
        <xdr:cNvSpPr/>
      </xdr:nvSpPr>
      <xdr:spPr>
        <a:xfrm>
          <a:off x="8734425" y="4953000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24</xdr:row>
      <xdr:rowOff>95250</xdr:rowOff>
    </xdr:from>
    <xdr:to>
      <xdr:col>6</xdr:col>
      <xdr:colOff>676275</xdr:colOff>
      <xdr:row>24</xdr:row>
      <xdr:rowOff>219075</xdr:rowOff>
    </xdr:to>
    <xdr:sp macro="" textlink="">
      <xdr:nvSpPr>
        <xdr:cNvPr id="12" name="Flèche droite 11"/>
        <xdr:cNvSpPr/>
      </xdr:nvSpPr>
      <xdr:spPr>
        <a:xfrm>
          <a:off x="8734425" y="5257800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25</xdr:row>
      <xdr:rowOff>228600</xdr:rowOff>
    </xdr:from>
    <xdr:to>
      <xdr:col>6</xdr:col>
      <xdr:colOff>676275</xdr:colOff>
      <xdr:row>25</xdr:row>
      <xdr:rowOff>352425</xdr:rowOff>
    </xdr:to>
    <xdr:sp macro="" textlink="">
      <xdr:nvSpPr>
        <xdr:cNvPr id="13" name="Flèche droite 12"/>
        <xdr:cNvSpPr/>
      </xdr:nvSpPr>
      <xdr:spPr>
        <a:xfrm>
          <a:off x="8734425" y="5705475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114300</xdr:colOff>
      <xdr:row>26</xdr:row>
      <xdr:rowOff>228600</xdr:rowOff>
    </xdr:from>
    <xdr:to>
      <xdr:col>6</xdr:col>
      <xdr:colOff>685800</xdr:colOff>
      <xdr:row>26</xdr:row>
      <xdr:rowOff>352425</xdr:rowOff>
    </xdr:to>
    <xdr:sp macro="" textlink="">
      <xdr:nvSpPr>
        <xdr:cNvPr id="14" name="Flèche droite 13"/>
        <xdr:cNvSpPr/>
      </xdr:nvSpPr>
      <xdr:spPr>
        <a:xfrm>
          <a:off x="8743950" y="6286500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33"/>
  <sheetViews>
    <sheetView workbookViewId="0">
      <selection activeCell="D9" sqref="D9:G9"/>
    </sheetView>
  </sheetViews>
  <sheetFormatPr baseColWidth="10" defaultRowHeight="14.4" x14ac:dyDescent="0.3"/>
  <cols>
    <col min="1" max="1" width="20" customWidth="1"/>
    <col min="3" max="3" width="13.6640625" customWidth="1"/>
    <col min="4" max="4" width="20" customWidth="1"/>
    <col min="5" max="5" width="14.109375" customWidth="1"/>
    <col min="6" max="6" width="15.88671875" customWidth="1"/>
    <col min="8" max="8" width="11.44140625" customWidth="1"/>
    <col min="9" max="9" width="11.5546875" customWidth="1"/>
  </cols>
  <sheetData>
    <row r="1" spans="1:9" ht="15" customHeight="1" x14ac:dyDescent="0.3">
      <c r="A1" s="204" t="s">
        <v>90</v>
      </c>
      <c r="B1" s="204"/>
      <c r="C1" s="204"/>
      <c r="D1" s="204"/>
      <c r="E1" s="204"/>
      <c r="F1" s="204"/>
      <c r="G1" s="204"/>
    </row>
    <row r="2" spans="1:9" ht="30.75" customHeight="1" x14ac:dyDescent="0.3">
      <c r="A2" s="204"/>
      <c r="B2" s="204"/>
      <c r="C2" s="204"/>
      <c r="D2" s="204"/>
      <c r="E2" s="204"/>
      <c r="F2" s="204"/>
      <c r="G2" s="204"/>
    </row>
    <row r="3" spans="1:9" ht="15" customHeight="1" x14ac:dyDescent="0.3">
      <c r="A3" s="137"/>
      <c r="B3" s="205" t="s">
        <v>91</v>
      </c>
      <c r="C3" s="205"/>
      <c r="D3" s="205"/>
      <c r="E3" s="205"/>
      <c r="F3" s="205"/>
      <c r="G3" s="205"/>
    </row>
    <row r="4" spans="1:9" ht="15" customHeight="1" x14ac:dyDescent="0.3">
      <c r="A4" s="137"/>
      <c r="B4" s="205"/>
      <c r="C4" s="205"/>
      <c r="D4" s="205"/>
      <c r="E4" s="205"/>
      <c r="F4" s="205"/>
      <c r="G4" s="205"/>
    </row>
    <row r="5" spans="1:9" ht="16.5" customHeight="1" x14ac:dyDescent="0.3">
      <c r="A5" s="137"/>
      <c r="B5" s="205"/>
      <c r="C5" s="205"/>
      <c r="D5" s="205"/>
      <c r="E5" s="205"/>
      <c r="F5" s="205"/>
      <c r="G5" s="205"/>
    </row>
    <row r="6" spans="1:9" ht="16.5" customHeight="1" x14ac:dyDescent="0.3">
      <c r="A6" s="137"/>
      <c r="B6" s="205"/>
      <c r="C6" s="205"/>
      <c r="D6" s="205"/>
      <c r="E6" s="205"/>
      <c r="F6" s="205"/>
      <c r="G6" s="205"/>
    </row>
    <row r="7" spans="1:9" x14ac:dyDescent="0.3">
      <c r="A7" s="206" t="s">
        <v>95</v>
      </c>
      <c r="B7" s="206"/>
      <c r="C7" s="206"/>
      <c r="D7" s="206"/>
      <c r="E7" s="206"/>
      <c r="F7" s="206"/>
      <c r="G7" s="206"/>
      <c r="H7" s="206"/>
      <c r="I7" s="206"/>
    </row>
    <row r="8" spans="1:9" x14ac:dyDescent="0.3">
      <c r="A8" t="s">
        <v>94</v>
      </c>
    </row>
    <row r="9" spans="1:9" x14ac:dyDescent="0.3">
      <c r="A9" s="208" t="s">
        <v>47</v>
      </c>
      <c r="B9" s="208"/>
      <c r="C9" s="208"/>
      <c r="D9" s="203"/>
      <c r="E9" s="203"/>
      <c r="F9" s="203"/>
      <c r="G9" s="203"/>
    </row>
    <row r="10" spans="1:9" x14ac:dyDescent="0.3">
      <c r="A10" s="208" t="s">
        <v>96</v>
      </c>
      <c r="B10" s="208"/>
      <c r="C10" s="209"/>
      <c r="D10" s="175"/>
      <c r="E10" s="195"/>
      <c r="F10" s="195"/>
      <c r="G10" s="195"/>
      <c r="H10" t="s">
        <v>97</v>
      </c>
    </row>
    <row r="11" spans="1:9" x14ac:dyDescent="0.3">
      <c r="A11" s="208" t="s">
        <v>46</v>
      </c>
      <c r="B11" s="208"/>
      <c r="C11" s="208"/>
      <c r="D11" s="203"/>
      <c r="E11" s="203"/>
      <c r="F11" s="203"/>
      <c r="G11" s="203"/>
    </row>
    <row r="13" spans="1:9" x14ac:dyDescent="0.3">
      <c r="A13" s="211" t="s">
        <v>48</v>
      </c>
      <c r="B13" s="211"/>
      <c r="C13" s="211"/>
      <c r="D13" s="211"/>
      <c r="E13" s="132"/>
      <c r="F13" t="s">
        <v>49</v>
      </c>
    </row>
    <row r="14" spans="1:9" x14ac:dyDescent="0.3">
      <c r="A14" s="211" t="s">
        <v>54</v>
      </c>
      <c r="B14" s="211"/>
      <c r="C14" s="211"/>
      <c r="D14" s="211"/>
      <c r="E14" s="132"/>
      <c r="F14" t="s">
        <v>50</v>
      </c>
    </row>
    <row r="16" spans="1:9" x14ac:dyDescent="0.3">
      <c r="A16" s="103" t="s">
        <v>75</v>
      </c>
      <c r="B16" s="103" t="s">
        <v>76</v>
      </c>
      <c r="C16" s="133"/>
      <c r="D16" s="103" t="s">
        <v>80</v>
      </c>
      <c r="E16" s="189"/>
      <c r="F16" s="214" t="s">
        <v>81</v>
      </c>
      <c r="G16" s="214"/>
    </row>
    <row r="17" spans="1:8" s="118" customFormat="1" x14ac:dyDescent="0.3">
      <c r="A17" s="112"/>
      <c r="B17" s="112"/>
      <c r="C17" s="107"/>
      <c r="D17" s="112"/>
      <c r="E17" s="111"/>
      <c r="F17" s="113"/>
      <c r="G17" s="113"/>
    </row>
    <row r="18" spans="1:8" s="109" customFormat="1" x14ac:dyDescent="0.3">
      <c r="A18" s="106"/>
      <c r="B18" s="106"/>
      <c r="C18" s="107"/>
      <c r="D18" s="106"/>
      <c r="E18" s="108"/>
      <c r="F18" s="105"/>
      <c r="G18" s="105"/>
    </row>
    <row r="19" spans="1:8" s="109" customFormat="1" x14ac:dyDescent="0.3">
      <c r="A19" s="106"/>
      <c r="B19" s="211" t="s">
        <v>86</v>
      </c>
      <c r="C19" s="211"/>
      <c r="D19" s="211" t="s">
        <v>87</v>
      </c>
      <c r="E19" s="211"/>
      <c r="F19" s="105"/>
      <c r="G19" s="105"/>
    </row>
    <row r="20" spans="1:8" s="109" customFormat="1" ht="15.75" customHeight="1" x14ac:dyDescent="0.3">
      <c r="A20" s="207" t="s">
        <v>83</v>
      </c>
      <c r="B20" s="116" t="s">
        <v>76</v>
      </c>
      <c r="C20" s="115" t="s">
        <v>77</v>
      </c>
      <c r="D20" s="116" t="s">
        <v>76</v>
      </c>
      <c r="E20" s="115" t="s">
        <v>77</v>
      </c>
      <c r="F20" s="105"/>
      <c r="G20" s="105"/>
    </row>
    <row r="21" spans="1:8" s="109" customFormat="1" x14ac:dyDescent="0.3">
      <c r="A21" s="207"/>
      <c r="B21" s="134"/>
      <c r="C21" s="133"/>
      <c r="D21" s="133"/>
      <c r="E21" s="133"/>
      <c r="F21" s="105"/>
      <c r="G21" s="105"/>
      <c r="H21" s="110">
        <v>1.0416666666666666E-2</v>
      </c>
    </row>
    <row r="22" spans="1:8" s="109" customFormat="1" x14ac:dyDescent="0.3">
      <c r="A22" s="106"/>
      <c r="B22" s="106"/>
      <c r="C22" s="107"/>
      <c r="D22" s="106"/>
      <c r="E22" s="108"/>
      <c r="F22" s="105"/>
      <c r="G22" s="105"/>
    </row>
    <row r="23" spans="1:8" x14ac:dyDescent="0.3">
      <c r="A23" s="117"/>
      <c r="B23" s="103"/>
      <c r="C23" s="114" t="s">
        <v>79</v>
      </c>
      <c r="D23" s="103" t="s">
        <v>78</v>
      </c>
      <c r="E23" s="108"/>
      <c r="F23" s="104"/>
      <c r="G23" s="104"/>
    </row>
    <row r="24" spans="1:8" x14ac:dyDescent="0.3">
      <c r="A24" s="207" t="s">
        <v>85</v>
      </c>
      <c r="B24" s="136"/>
      <c r="C24" s="134"/>
      <c r="D24" s="135"/>
      <c r="E24" s="108"/>
      <c r="F24" s="104"/>
      <c r="G24" s="104"/>
      <c r="H24" t="str">
        <f>IF(C24="","",CONCATENATE(B24&amp;" ",TEXT('POUR COMMENCER'!C24,"hh:mm")&amp;" / ",TEXT('POUR COMMENCER'!D24,"hh:mm")))</f>
        <v/>
      </c>
    </row>
    <row r="25" spans="1:8" x14ac:dyDescent="0.3">
      <c r="A25" s="207"/>
      <c r="B25" s="136"/>
      <c r="C25" s="134"/>
      <c r="D25" s="135"/>
      <c r="E25" s="108" t="s">
        <v>88</v>
      </c>
      <c r="F25" s="104"/>
      <c r="G25" s="104"/>
      <c r="H25" t="str">
        <f>IF(C25="","",CONCATENATE(B25&amp;" ",TEXT('POUR COMMENCER'!C25,"hh:mm")&amp;" / ",TEXT('POUR COMMENCER'!D25,"hh:mm")))</f>
        <v/>
      </c>
    </row>
    <row r="26" spans="1:8" x14ac:dyDescent="0.3">
      <c r="A26" s="207"/>
      <c r="B26" s="136"/>
      <c r="C26" s="134"/>
      <c r="D26" s="135"/>
      <c r="E26" s="108"/>
      <c r="F26" s="104"/>
      <c r="G26" s="104"/>
      <c r="H26" t="str">
        <f>IF(C26="","",CONCATENATE(B26&amp;" ",TEXT('POUR COMMENCER'!C26,"hh:mm")&amp;"/",TEXT('POUR COMMENCER'!D26,"hh:mm")))</f>
        <v/>
      </c>
    </row>
    <row r="27" spans="1:8" x14ac:dyDescent="0.3">
      <c r="A27" s="207"/>
      <c r="B27" s="136"/>
      <c r="C27" s="135"/>
      <c r="D27" s="135"/>
      <c r="E27" s="108"/>
      <c r="H27" t="str">
        <f>IF(C27="","",CONCATENATE(B27&amp;" ",TEXT('POUR COMMENCER'!C27,"hh:mm")&amp;"/",TEXT('POUR COMMENCER'!D27,"hh:mm")))</f>
        <v/>
      </c>
    </row>
    <row r="28" spans="1:8" s="109" customFormat="1" ht="15" thickBot="1" x14ac:dyDescent="0.35">
      <c r="A28" s="106"/>
      <c r="B28" s="106"/>
      <c r="C28" s="106"/>
      <c r="D28" s="106"/>
      <c r="E28" s="108"/>
    </row>
    <row r="29" spans="1:8" ht="15" thickBot="1" x14ac:dyDescent="0.35">
      <c r="A29" s="212" t="s">
        <v>82</v>
      </c>
      <c r="B29" s="212"/>
      <c r="C29" s="212"/>
      <c r="D29" s="213"/>
      <c r="E29" s="144">
        <v>5</v>
      </c>
      <c r="F29" t="s">
        <v>51</v>
      </c>
      <c r="H29" s="2">
        <f>TIME(0,E29,0)</f>
        <v>3.472222222222222E-3</v>
      </c>
    </row>
    <row r="30" spans="1:8" ht="15" customHeight="1" x14ac:dyDescent="0.3">
      <c r="A30" s="210" t="s">
        <v>55</v>
      </c>
      <c r="B30" s="210"/>
      <c r="C30" s="210"/>
      <c r="D30" s="210"/>
      <c r="E30" s="210"/>
      <c r="F30" s="210"/>
      <c r="G30" s="210"/>
    </row>
    <row r="31" spans="1:8" x14ac:dyDescent="0.3">
      <c r="A31" s="210"/>
      <c r="B31" s="210"/>
      <c r="C31" s="210"/>
      <c r="D31" s="210"/>
      <c r="E31" s="210"/>
      <c r="F31" s="210"/>
      <c r="G31" s="210"/>
    </row>
    <row r="32" spans="1:8" x14ac:dyDescent="0.3">
      <c r="A32" s="29"/>
      <c r="B32" s="29"/>
      <c r="C32" s="29"/>
      <c r="D32" s="29"/>
      <c r="E32" s="29"/>
      <c r="F32" s="29"/>
      <c r="G32" s="29"/>
    </row>
    <row r="33" spans="2:7" x14ac:dyDescent="0.3">
      <c r="B33" s="7"/>
      <c r="C33" s="7"/>
      <c r="D33" s="7"/>
      <c r="E33" s="7"/>
      <c r="F33" s="7"/>
      <c r="G33" s="7"/>
    </row>
  </sheetData>
  <sheetProtection sheet="1" objects="1" scenarios="1" selectLockedCells="1"/>
  <mergeCells count="17">
    <mergeCell ref="A30:G31"/>
    <mergeCell ref="A13:D13"/>
    <mergeCell ref="A14:D14"/>
    <mergeCell ref="A29:D29"/>
    <mergeCell ref="F16:G16"/>
    <mergeCell ref="A24:A27"/>
    <mergeCell ref="B19:C19"/>
    <mergeCell ref="D19:E19"/>
    <mergeCell ref="D11:G11"/>
    <mergeCell ref="A1:G2"/>
    <mergeCell ref="B3:G6"/>
    <mergeCell ref="A7:I7"/>
    <mergeCell ref="A20:A21"/>
    <mergeCell ref="A9:C9"/>
    <mergeCell ref="A10:C10"/>
    <mergeCell ref="A11:C11"/>
    <mergeCell ref="D9:G9"/>
  </mergeCells>
  <dataValidations count="1">
    <dataValidation type="list" allowBlank="1" showInputMessage="1" showErrorMessage="1" sqref="B24:B28">
      <formula1>"Lundi, Mardi, Mercredi, Jeudi, Vendredi"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R1048576"/>
  <sheetViews>
    <sheetView tabSelected="1" zoomScale="85" zoomScaleNormal="85" workbookViewId="0">
      <selection activeCell="I48" sqref="I48"/>
    </sheetView>
  </sheetViews>
  <sheetFormatPr baseColWidth="10" defaultRowHeight="14.4" x14ac:dyDescent="0.3"/>
  <cols>
    <col min="1" max="1" width="11.44140625" style="5" customWidth="1"/>
    <col min="2" max="2" width="19.88671875" style="19" customWidth="1"/>
    <col min="3" max="6" width="19.88671875" style="14" customWidth="1"/>
    <col min="7" max="7" width="6.5546875" style="14" hidden="1" customWidth="1"/>
    <col min="8" max="8" width="8.33203125" style="28" hidden="1" customWidth="1"/>
    <col min="9" max="9" width="18" customWidth="1"/>
    <col min="12" max="12" width="2.88671875" customWidth="1"/>
    <col min="13" max="13" width="8.109375" customWidth="1"/>
    <col min="14" max="14" width="2.6640625" customWidth="1"/>
    <col min="15" max="15" width="3" customWidth="1"/>
    <col min="16" max="18" width="11.44140625" style="2"/>
  </cols>
  <sheetData>
    <row r="1" spans="1:15" x14ac:dyDescent="0.3">
      <c r="A1" s="8"/>
      <c r="B1" s="17"/>
      <c r="C1" s="10"/>
      <c r="D1" s="10"/>
      <c r="E1" s="10"/>
      <c r="F1" s="10"/>
      <c r="G1" s="138"/>
    </row>
    <row r="2" spans="1:15" ht="37.200000000000003" thickBot="1" x14ac:dyDescent="0.9">
      <c r="A2" s="223" t="s">
        <v>0</v>
      </c>
      <c r="B2" s="224"/>
      <c r="C2" s="224"/>
      <c r="D2" s="224"/>
      <c r="E2" s="224"/>
      <c r="F2" s="225"/>
      <c r="G2" s="30"/>
      <c r="J2" s="7"/>
      <c r="K2" s="7"/>
      <c r="L2" s="7"/>
      <c r="M2" s="7"/>
      <c r="N2" s="7"/>
      <c r="O2" s="7"/>
    </row>
    <row r="3" spans="1:15" ht="15" thickBot="1" x14ac:dyDescent="0.35">
      <c r="A3" s="227" t="s">
        <v>103</v>
      </c>
      <c r="B3" s="227"/>
      <c r="C3" s="227"/>
      <c r="D3" s="227"/>
      <c r="E3" s="227"/>
      <c r="F3" s="227"/>
      <c r="G3" s="138"/>
      <c r="I3" s="143" t="s">
        <v>98</v>
      </c>
      <c r="J3" s="230" t="s">
        <v>99</v>
      </c>
      <c r="K3" s="231"/>
      <c r="L3" s="7"/>
      <c r="M3" s="7"/>
      <c r="N3" s="7"/>
      <c r="O3" s="7"/>
    </row>
    <row r="4" spans="1:15" ht="15" thickBot="1" x14ac:dyDescent="0.35">
      <c r="A4" s="226" t="s">
        <v>89</v>
      </c>
      <c r="B4" s="226"/>
      <c r="C4" s="226"/>
      <c r="D4" s="226"/>
      <c r="E4" s="226"/>
      <c r="F4" s="226"/>
      <c r="G4" s="138"/>
      <c r="J4" s="7"/>
      <c r="K4" s="27"/>
      <c r="L4" s="27"/>
      <c r="M4" s="27"/>
      <c r="N4" s="7"/>
      <c r="O4" s="7"/>
    </row>
    <row r="5" spans="1:15" ht="15.75" customHeight="1" x14ac:dyDescent="0.3">
      <c r="A5" s="128" t="s">
        <v>1</v>
      </c>
      <c r="B5" s="129" t="s">
        <v>2</v>
      </c>
      <c r="C5" s="130" t="s">
        <v>3</v>
      </c>
      <c r="D5" s="121" t="s">
        <v>4</v>
      </c>
      <c r="E5" s="130" t="s">
        <v>5</v>
      </c>
      <c r="F5" s="131" t="s">
        <v>6</v>
      </c>
      <c r="G5" s="138"/>
      <c r="I5" s="232" t="s">
        <v>11</v>
      </c>
      <c r="J5" s="233"/>
      <c r="K5" s="233"/>
      <c r="L5" s="233"/>
      <c r="M5" s="233"/>
      <c r="N5" s="233"/>
      <c r="O5" s="234"/>
    </row>
    <row r="6" spans="1:15" ht="8.25" customHeight="1" x14ac:dyDescent="0.3">
      <c r="A6" s="23"/>
      <c r="B6" s="20" t="str">
        <f>IF(A6&lt;&gt;"",IF(B5&lt;&gt;"",B5,""),"")</f>
        <v/>
      </c>
      <c r="C6" s="24" t="str">
        <f>IF(A6&lt;&gt;"",IF(C5&lt;&gt;"",C5,""),"")</f>
        <v/>
      </c>
      <c r="D6" s="21" t="str">
        <f>IF(A6&lt;&gt;"",IF(D5&lt;&gt;"",D5,""),"")</f>
        <v/>
      </c>
      <c r="E6" s="24" t="str">
        <f>IF(A6&lt;&gt;"",IF(E5&lt;&gt;"",E5,""),"")</f>
        <v/>
      </c>
      <c r="F6" s="22" t="str">
        <f>IF(A6&lt;&gt;"",IF(F5&lt;&gt;"",F5,""),"")</f>
        <v/>
      </c>
      <c r="G6" s="138"/>
      <c r="I6" s="235"/>
      <c r="J6" s="236"/>
      <c r="K6" s="236"/>
      <c r="L6" s="236"/>
      <c r="M6" s="236"/>
      <c r="N6" s="236"/>
      <c r="O6" s="237"/>
    </row>
    <row r="7" spans="1:15" ht="11.4" customHeight="1" x14ac:dyDescent="0.3">
      <c r="A7" s="190" t="s">
        <v>102</v>
      </c>
      <c r="B7" s="196" t="str">
        <f>B6</f>
        <v/>
      </c>
      <c r="C7" s="196" t="str">
        <f t="shared" ref="C7:F7" si="0">C6</f>
        <v/>
      </c>
      <c r="D7" s="196" t="str">
        <f t="shared" si="0"/>
        <v/>
      </c>
      <c r="E7" s="196" t="str">
        <f t="shared" si="0"/>
        <v/>
      </c>
      <c r="F7" s="196" t="str">
        <f t="shared" si="0"/>
        <v/>
      </c>
      <c r="G7" s="145"/>
      <c r="I7" s="235"/>
      <c r="J7" s="236"/>
      <c r="K7" s="236"/>
      <c r="L7" s="236"/>
      <c r="M7" s="236"/>
      <c r="N7" s="236"/>
      <c r="O7" s="237"/>
    </row>
    <row r="8" spans="1:15" ht="10.5" customHeight="1" x14ac:dyDescent="0.3">
      <c r="A8" s="4">
        <f>'POUR COMMENCER'!E13</f>
        <v>0</v>
      </c>
      <c r="B8" s="196" t="str">
        <f t="shared" ref="B8:F39" si="1">B7</f>
        <v/>
      </c>
      <c r="C8" s="196" t="str">
        <f t="shared" si="1"/>
        <v/>
      </c>
      <c r="D8" s="196" t="str">
        <f t="shared" si="1"/>
        <v/>
      </c>
      <c r="E8" s="196" t="str">
        <f t="shared" si="1"/>
        <v/>
      </c>
      <c r="F8" s="196" t="str">
        <f t="shared" si="1"/>
        <v/>
      </c>
      <c r="G8" s="139">
        <f>A8</f>
        <v>0</v>
      </c>
      <c r="H8" s="4">
        <f>SMALL($G$1:$G$130,ROW()-7)</f>
        <v>0</v>
      </c>
      <c r="I8" s="228" t="s">
        <v>12</v>
      </c>
      <c r="J8" s="229"/>
      <c r="K8" s="229"/>
      <c r="L8" s="229"/>
      <c r="M8" s="229"/>
      <c r="N8" s="156"/>
      <c r="O8" s="157"/>
    </row>
    <row r="9" spans="1:15" ht="10.5" customHeight="1" x14ac:dyDescent="0.3">
      <c r="A9" s="4">
        <f>IF('POUR COMMENCER'!$E$14&gt;=A8,A8+'POUR COMMENCER'!$H$29,"")</f>
        <v>3.472222222222222E-3</v>
      </c>
      <c r="B9" s="196" t="str">
        <f t="shared" si="1"/>
        <v/>
      </c>
      <c r="C9" s="196" t="str">
        <f t="shared" si="1"/>
        <v/>
      </c>
      <c r="D9" s="196" t="str">
        <f t="shared" si="1"/>
        <v/>
      </c>
      <c r="E9" s="196" t="str">
        <f t="shared" si="1"/>
        <v/>
      </c>
      <c r="F9" s="196" t="str">
        <f t="shared" si="1"/>
        <v/>
      </c>
      <c r="G9" s="119" t="str">
        <f>IF(AND(B9=B8,C9=C8,D9=D8,E9=E8,F9=F8),"",A9)</f>
        <v/>
      </c>
      <c r="H9" s="4" t="e">
        <f t="shared" ref="H9:H32" si="2">SMALL($G$1:$G$130,ROW()-7)</f>
        <v>#NUM!</v>
      </c>
      <c r="I9" s="178" t="s">
        <v>13</v>
      </c>
      <c r="J9" s="3"/>
      <c r="K9" s="3"/>
      <c r="L9" s="3"/>
      <c r="M9" s="3"/>
      <c r="N9" s="7"/>
      <c r="O9" s="179"/>
    </row>
    <row r="10" spans="1:15" ht="10.5" customHeight="1" x14ac:dyDescent="0.3">
      <c r="A10" s="4" t="str">
        <f>IF('POUR COMMENCER'!$E$14&gt;=A9,A9+'POUR COMMENCER'!$H$29,"")</f>
        <v/>
      </c>
      <c r="B10" s="196" t="str">
        <f t="shared" si="1"/>
        <v/>
      </c>
      <c r="C10" s="196" t="str">
        <f t="shared" si="1"/>
        <v/>
      </c>
      <c r="D10" s="196" t="str">
        <f t="shared" si="1"/>
        <v/>
      </c>
      <c r="E10" s="196" t="str">
        <f t="shared" si="1"/>
        <v/>
      </c>
      <c r="F10" s="196" t="str">
        <f t="shared" si="1"/>
        <v/>
      </c>
      <c r="G10" s="119" t="str">
        <f t="shared" ref="G10:G73" si="3">IF(AND(B10=B9,C10=C9,D10=D9,E10=E9,F10=F9),"",A10)</f>
        <v/>
      </c>
      <c r="H10" s="4" t="e">
        <f t="shared" si="2"/>
        <v>#NUM!</v>
      </c>
      <c r="I10" s="180" t="s">
        <v>14</v>
      </c>
      <c r="J10" s="3" t="s">
        <v>15</v>
      </c>
      <c r="K10" s="3"/>
      <c r="L10" s="3"/>
      <c r="M10" s="3"/>
      <c r="N10" s="7"/>
      <c r="O10" s="179"/>
    </row>
    <row r="11" spans="1:15" ht="10.5" customHeight="1" x14ac:dyDescent="0.3">
      <c r="A11" s="4" t="e">
        <f>IF('POUR COMMENCER'!$E$14&gt;=A10,A10+'POUR COMMENCER'!$H$29,"")</f>
        <v>#VALUE!</v>
      </c>
      <c r="B11" s="196" t="str">
        <f t="shared" si="1"/>
        <v/>
      </c>
      <c r="C11" s="196" t="str">
        <f t="shared" si="1"/>
        <v/>
      </c>
      <c r="D11" s="196" t="str">
        <f t="shared" si="1"/>
        <v/>
      </c>
      <c r="E11" s="196" t="str">
        <f t="shared" si="1"/>
        <v/>
      </c>
      <c r="F11" s="196" t="str">
        <f t="shared" si="1"/>
        <v/>
      </c>
      <c r="G11" s="119" t="str">
        <f t="shared" si="3"/>
        <v/>
      </c>
      <c r="H11" s="4" t="e">
        <f t="shared" si="2"/>
        <v>#NUM!</v>
      </c>
      <c r="I11" s="180"/>
      <c r="J11" s="3"/>
      <c r="K11" s="3"/>
      <c r="L11" s="3"/>
      <c r="M11" s="3"/>
      <c r="N11" s="7"/>
      <c r="O11" s="179"/>
    </row>
    <row r="12" spans="1:15" ht="10.5" customHeight="1" x14ac:dyDescent="0.3">
      <c r="A12" s="4" t="e">
        <f>IF('POUR COMMENCER'!$E$14&gt;=A11,A11+'POUR COMMENCER'!$H$29,"")</f>
        <v>#VALUE!</v>
      </c>
      <c r="B12" s="196" t="str">
        <f t="shared" si="1"/>
        <v/>
      </c>
      <c r="C12" s="196" t="str">
        <f t="shared" si="1"/>
        <v/>
      </c>
      <c r="D12" s="196" t="str">
        <f t="shared" si="1"/>
        <v/>
      </c>
      <c r="E12" s="196" t="str">
        <f t="shared" si="1"/>
        <v/>
      </c>
      <c r="F12" s="196" t="str">
        <f t="shared" si="1"/>
        <v/>
      </c>
      <c r="G12" s="119" t="str">
        <f t="shared" si="3"/>
        <v/>
      </c>
      <c r="H12" s="4" t="e">
        <f t="shared" si="2"/>
        <v>#NUM!</v>
      </c>
      <c r="I12" s="180" t="s">
        <v>16</v>
      </c>
      <c r="J12" s="3" t="s">
        <v>135</v>
      </c>
      <c r="K12" s="3"/>
      <c r="L12" s="3"/>
      <c r="M12" s="3"/>
      <c r="N12" s="7"/>
      <c r="O12" s="179"/>
    </row>
    <row r="13" spans="1:15" ht="10.5" customHeight="1" x14ac:dyDescent="0.3">
      <c r="A13" s="4" t="e">
        <f>IF('POUR COMMENCER'!$E$14&gt;=A12,A12+'POUR COMMENCER'!$H$29,"")</f>
        <v>#VALUE!</v>
      </c>
      <c r="B13" s="196" t="str">
        <f t="shared" si="1"/>
        <v/>
      </c>
      <c r="C13" s="196" t="str">
        <f t="shared" si="1"/>
        <v/>
      </c>
      <c r="D13" s="196" t="str">
        <f t="shared" si="1"/>
        <v/>
      </c>
      <c r="E13" s="196" t="str">
        <f t="shared" si="1"/>
        <v/>
      </c>
      <c r="F13" s="196" t="str">
        <f t="shared" si="1"/>
        <v/>
      </c>
      <c r="G13" s="119" t="str">
        <f t="shared" si="3"/>
        <v/>
      </c>
      <c r="H13" s="4" t="e">
        <f t="shared" si="2"/>
        <v>#NUM!</v>
      </c>
      <c r="I13" s="180" t="s">
        <v>122</v>
      </c>
      <c r="J13" s="3" t="s">
        <v>123</v>
      </c>
      <c r="K13" s="3"/>
      <c r="L13" s="3"/>
      <c r="M13" s="3"/>
      <c r="N13" s="7"/>
      <c r="O13" s="179"/>
    </row>
    <row r="14" spans="1:15" ht="10.5" customHeight="1" x14ac:dyDescent="0.3">
      <c r="A14" s="4" t="e">
        <f>IF('POUR COMMENCER'!$E$14&gt;=A13,A13+'POUR COMMENCER'!$H$29,"")</f>
        <v>#VALUE!</v>
      </c>
      <c r="B14" s="196" t="str">
        <f t="shared" si="1"/>
        <v/>
      </c>
      <c r="C14" s="196" t="str">
        <f t="shared" si="1"/>
        <v/>
      </c>
      <c r="D14" s="196" t="str">
        <f t="shared" si="1"/>
        <v/>
      </c>
      <c r="E14" s="196" t="str">
        <f t="shared" si="1"/>
        <v/>
      </c>
      <c r="F14" s="196" t="str">
        <f t="shared" si="1"/>
        <v/>
      </c>
      <c r="G14" s="119" t="str">
        <f t="shared" si="3"/>
        <v/>
      </c>
      <c r="H14" s="4" t="e">
        <f t="shared" si="2"/>
        <v>#NUM!</v>
      </c>
      <c r="I14" s="180"/>
      <c r="J14" s="3"/>
      <c r="K14" s="3"/>
      <c r="L14" s="3"/>
      <c r="M14" s="3"/>
      <c r="N14" s="7"/>
      <c r="O14" s="179"/>
    </row>
    <row r="15" spans="1:15" ht="10.5" customHeight="1" x14ac:dyDescent="0.3">
      <c r="A15" s="4" t="e">
        <f>IF('POUR COMMENCER'!$E$14&gt;=A14,A14+'POUR COMMENCER'!$H$29,"")</f>
        <v>#VALUE!</v>
      </c>
      <c r="B15" s="196" t="str">
        <f t="shared" si="1"/>
        <v/>
      </c>
      <c r="C15" s="196" t="str">
        <f t="shared" si="1"/>
        <v/>
      </c>
      <c r="D15" s="196" t="str">
        <f t="shared" si="1"/>
        <v/>
      </c>
      <c r="E15" s="196" t="str">
        <f t="shared" si="1"/>
        <v/>
      </c>
      <c r="F15" s="196" t="str">
        <f t="shared" si="1"/>
        <v/>
      </c>
      <c r="G15" s="119" t="str">
        <f t="shared" si="3"/>
        <v/>
      </c>
      <c r="H15" s="4" t="e">
        <f t="shared" si="2"/>
        <v>#NUM!</v>
      </c>
      <c r="I15" s="188" t="s">
        <v>117</v>
      </c>
      <c r="J15" s="3" t="s">
        <v>118</v>
      </c>
      <c r="K15" s="3"/>
      <c r="L15" s="3"/>
      <c r="M15" s="3"/>
      <c r="N15" s="7"/>
      <c r="O15" s="179"/>
    </row>
    <row r="16" spans="1:15" ht="10.5" customHeight="1" x14ac:dyDescent="0.3">
      <c r="A16" s="4" t="e">
        <f>IF('POUR COMMENCER'!$E$14&gt;=A15,A15+'POUR COMMENCER'!$H$29,"")</f>
        <v>#VALUE!</v>
      </c>
      <c r="B16" s="196" t="str">
        <f t="shared" si="1"/>
        <v/>
      </c>
      <c r="C16" s="196" t="str">
        <f t="shared" si="1"/>
        <v/>
      </c>
      <c r="D16" s="196" t="str">
        <f t="shared" si="1"/>
        <v/>
      </c>
      <c r="E16" s="196" t="str">
        <f t="shared" si="1"/>
        <v/>
      </c>
      <c r="F16" s="196" t="str">
        <f t="shared" si="1"/>
        <v/>
      </c>
      <c r="G16" s="119" t="str">
        <f t="shared" si="3"/>
        <v/>
      </c>
      <c r="H16" s="4" t="e">
        <f t="shared" si="2"/>
        <v>#NUM!</v>
      </c>
      <c r="I16" s="178" t="s">
        <v>141</v>
      </c>
      <c r="J16" s="3"/>
      <c r="K16" s="3"/>
      <c r="L16" s="3"/>
      <c r="M16" s="3"/>
      <c r="N16" s="7"/>
      <c r="O16" s="179"/>
    </row>
    <row r="17" spans="1:18" ht="10.5" customHeight="1" x14ac:dyDescent="0.3">
      <c r="A17" s="4" t="e">
        <f>IF('POUR COMMENCER'!$E$14&gt;=A16,A16+'POUR COMMENCER'!$H$29,"")</f>
        <v>#VALUE!</v>
      </c>
      <c r="B17" s="196" t="str">
        <f t="shared" si="1"/>
        <v/>
      </c>
      <c r="C17" s="196" t="str">
        <f t="shared" si="1"/>
        <v/>
      </c>
      <c r="D17" s="196" t="str">
        <f t="shared" si="1"/>
        <v/>
      </c>
      <c r="E17" s="196" t="str">
        <f t="shared" si="1"/>
        <v/>
      </c>
      <c r="F17" s="196" t="str">
        <f t="shared" si="1"/>
        <v/>
      </c>
      <c r="G17" s="119" t="str">
        <f t="shared" si="3"/>
        <v/>
      </c>
      <c r="H17" s="4" t="e">
        <f t="shared" si="2"/>
        <v>#NUM!</v>
      </c>
      <c r="I17" s="180" t="s">
        <v>17</v>
      </c>
      <c r="J17" s="3" t="s">
        <v>18</v>
      </c>
      <c r="K17" s="3"/>
      <c r="L17" s="3"/>
      <c r="M17" s="3"/>
      <c r="N17" s="7"/>
      <c r="O17" s="179"/>
    </row>
    <row r="18" spans="1:18" ht="10.5" customHeight="1" x14ac:dyDescent="0.3">
      <c r="A18" s="4" t="e">
        <f>IF('POUR COMMENCER'!$E$14&gt;=A17,A17+'POUR COMMENCER'!$H$29,"")</f>
        <v>#VALUE!</v>
      </c>
      <c r="B18" s="196" t="str">
        <f t="shared" si="1"/>
        <v/>
      </c>
      <c r="C18" s="196" t="str">
        <f t="shared" si="1"/>
        <v/>
      </c>
      <c r="D18" s="196" t="str">
        <f t="shared" si="1"/>
        <v/>
      </c>
      <c r="E18" s="196" t="str">
        <f t="shared" si="1"/>
        <v/>
      </c>
      <c r="F18" s="196" t="str">
        <f t="shared" si="1"/>
        <v/>
      </c>
      <c r="G18" s="119" t="str">
        <f t="shared" si="3"/>
        <v/>
      </c>
      <c r="H18" s="4" t="e">
        <f t="shared" si="2"/>
        <v>#NUM!</v>
      </c>
      <c r="I18" s="180" t="s">
        <v>125</v>
      </c>
      <c r="J18" s="3" t="s">
        <v>124</v>
      </c>
      <c r="K18" s="3"/>
      <c r="L18" s="3"/>
      <c r="M18" s="3"/>
      <c r="N18" s="7"/>
      <c r="O18" s="179"/>
    </row>
    <row r="19" spans="1:18" ht="10.5" customHeight="1" x14ac:dyDescent="0.3">
      <c r="A19" s="4" t="e">
        <f>IF('POUR COMMENCER'!$E$14&gt;=A18,A18+'POUR COMMENCER'!$H$29,"")</f>
        <v>#VALUE!</v>
      </c>
      <c r="B19" s="196" t="str">
        <f t="shared" si="1"/>
        <v/>
      </c>
      <c r="C19" s="196" t="str">
        <f t="shared" si="1"/>
        <v/>
      </c>
      <c r="D19" s="196" t="str">
        <f t="shared" si="1"/>
        <v/>
      </c>
      <c r="E19" s="196" t="str">
        <f t="shared" si="1"/>
        <v/>
      </c>
      <c r="F19" s="196" t="str">
        <f t="shared" si="1"/>
        <v/>
      </c>
      <c r="G19" s="119" t="str">
        <f t="shared" si="3"/>
        <v/>
      </c>
      <c r="H19" s="4" t="e">
        <f t="shared" si="2"/>
        <v>#NUM!</v>
      </c>
      <c r="I19" s="180" t="s">
        <v>19</v>
      </c>
      <c r="J19" s="3" t="s">
        <v>20</v>
      </c>
      <c r="K19" s="3"/>
      <c r="L19" s="3"/>
      <c r="M19" s="3"/>
      <c r="N19" s="7"/>
      <c r="O19" s="179"/>
    </row>
    <row r="20" spans="1:18" ht="10.5" customHeight="1" x14ac:dyDescent="0.3">
      <c r="A20" s="4" t="e">
        <f>IF('POUR COMMENCER'!$E$14&gt;=A19,A19+'POUR COMMENCER'!$H$29,"")</f>
        <v>#VALUE!</v>
      </c>
      <c r="B20" s="196" t="str">
        <f t="shared" si="1"/>
        <v/>
      </c>
      <c r="C20" s="196" t="str">
        <f t="shared" si="1"/>
        <v/>
      </c>
      <c r="D20" s="196" t="str">
        <f t="shared" si="1"/>
        <v/>
      </c>
      <c r="E20" s="196" t="str">
        <f t="shared" si="1"/>
        <v/>
      </c>
      <c r="F20" s="196" t="str">
        <f t="shared" si="1"/>
        <v/>
      </c>
      <c r="G20" s="119" t="str">
        <f t="shared" si="3"/>
        <v/>
      </c>
      <c r="H20" s="4" t="e">
        <f t="shared" si="2"/>
        <v>#NUM!</v>
      </c>
      <c r="I20" s="180" t="s">
        <v>21</v>
      </c>
      <c r="J20" s="3" t="s">
        <v>22</v>
      </c>
      <c r="K20" s="3"/>
      <c r="L20" s="3"/>
      <c r="M20" s="3"/>
      <c r="N20" s="7"/>
      <c r="O20" s="179"/>
    </row>
    <row r="21" spans="1:18" ht="10.5" customHeight="1" x14ac:dyDescent="0.3">
      <c r="A21" s="4" t="e">
        <f>IF('POUR COMMENCER'!$E$14&gt;=A20,A20+'POUR COMMENCER'!$H$29,"")</f>
        <v>#VALUE!</v>
      </c>
      <c r="B21" s="196" t="str">
        <f t="shared" si="1"/>
        <v/>
      </c>
      <c r="C21" s="196" t="str">
        <f t="shared" si="1"/>
        <v/>
      </c>
      <c r="D21" s="196" t="str">
        <f t="shared" si="1"/>
        <v/>
      </c>
      <c r="E21" s="196" t="str">
        <f t="shared" si="1"/>
        <v/>
      </c>
      <c r="F21" s="196" t="str">
        <f t="shared" si="1"/>
        <v/>
      </c>
      <c r="G21" s="119" t="str">
        <f t="shared" si="3"/>
        <v/>
      </c>
      <c r="H21" s="4" t="e">
        <f t="shared" si="2"/>
        <v>#NUM!</v>
      </c>
      <c r="I21" s="180" t="s">
        <v>126</v>
      </c>
      <c r="J21" s="3" t="s">
        <v>127</v>
      </c>
      <c r="K21" s="3"/>
      <c r="L21" s="3"/>
      <c r="M21" s="3"/>
      <c r="N21" s="7"/>
      <c r="O21" s="179"/>
    </row>
    <row r="22" spans="1:18" ht="10.5" customHeight="1" x14ac:dyDescent="0.3">
      <c r="A22" s="4" t="e">
        <f>IF('POUR COMMENCER'!$E$14&gt;=A21,A21+'POUR COMMENCER'!$H$29,"")</f>
        <v>#VALUE!</v>
      </c>
      <c r="B22" s="196" t="str">
        <f t="shared" si="1"/>
        <v/>
      </c>
      <c r="C22" s="196" t="str">
        <f t="shared" si="1"/>
        <v/>
      </c>
      <c r="D22" s="196" t="str">
        <f t="shared" si="1"/>
        <v/>
      </c>
      <c r="E22" s="196" t="str">
        <f t="shared" si="1"/>
        <v/>
      </c>
      <c r="F22" s="196" t="str">
        <f t="shared" si="1"/>
        <v/>
      </c>
      <c r="G22" s="119" t="str">
        <f t="shared" si="3"/>
        <v/>
      </c>
      <c r="H22" s="4" t="e">
        <f t="shared" si="2"/>
        <v>#NUM!</v>
      </c>
      <c r="I22" s="178"/>
      <c r="J22" s="3"/>
      <c r="K22" s="3"/>
      <c r="L22" s="3"/>
      <c r="M22" s="3"/>
      <c r="N22" s="7"/>
      <c r="O22" s="179"/>
    </row>
    <row r="23" spans="1:18" ht="10.5" customHeight="1" x14ac:dyDescent="0.3">
      <c r="A23" s="4" t="e">
        <f>IF('POUR COMMENCER'!$E$14&gt;=A22,A22+'POUR COMMENCER'!$H$29,"")</f>
        <v>#VALUE!</v>
      </c>
      <c r="B23" s="196" t="str">
        <f t="shared" si="1"/>
        <v/>
      </c>
      <c r="C23" s="196" t="str">
        <f t="shared" si="1"/>
        <v/>
      </c>
      <c r="D23" s="196" t="str">
        <f t="shared" si="1"/>
        <v/>
      </c>
      <c r="E23" s="196" t="str">
        <f t="shared" si="1"/>
        <v/>
      </c>
      <c r="F23" s="196" t="str">
        <f t="shared" si="1"/>
        <v/>
      </c>
      <c r="G23" s="119" t="str">
        <f t="shared" si="3"/>
        <v/>
      </c>
      <c r="H23" s="4" t="e">
        <f t="shared" si="2"/>
        <v>#NUM!</v>
      </c>
      <c r="I23" s="180"/>
      <c r="J23" s="3"/>
      <c r="K23" s="3"/>
      <c r="L23" s="3"/>
      <c r="M23" s="3"/>
      <c r="N23" s="7"/>
      <c r="O23" s="179"/>
      <c r="Q23"/>
      <c r="R23"/>
    </row>
    <row r="24" spans="1:18" ht="10.5" customHeight="1" x14ac:dyDescent="0.3">
      <c r="A24" s="4" t="e">
        <f>IF('POUR COMMENCER'!$E$14&gt;=A23,A23+'POUR COMMENCER'!$H$29,"")</f>
        <v>#VALUE!</v>
      </c>
      <c r="B24" s="196" t="str">
        <f t="shared" si="1"/>
        <v/>
      </c>
      <c r="C24" s="196" t="str">
        <f t="shared" si="1"/>
        <v/>
      </c>
      <c r="D24" s="196" t="str">
        <f t="shared" si="1"/>
        <v/>
      </c>
      <c r="E24" s="196" t="str">
        <f t="shared" si="1"/>
        <v/>
      </c>
      <c r="F24" s="196" t="str">
        <f t="shared" si="1"/>
        <v/>
      </c>
      <c r="G24" s="119" t="str">
        <f t="shared" si="3"/>
        <v/>
      </c>
      <c r="H24" s="4" t="e">
        <f t="shared" si="2"/>
        <v>#NUM!</v>
      </c>
      <c r="I24" s="180" t="s">
        <v>132</v>
      </c>
      <c r="J24" s="3" t="s">
        <v>133</v>
      </c>
      <c r="K24" s="3"/>
      <c r="L24" s="3"/>
      <c r="M24" s="3"/>
      <c r="N24" s="7"/>
      <c r="O24" s="179"/>
      <c r="Q24"/>
      <c r="R24"/>
    </row>
    <row r="25" spans="1:18" ht="10.5" customHeight="1" x14ac:dyDescent="0.3">
      <c r="A25" s="4" t="e">
        <f>IF('POUR COMMENCER'!$E$14&gt;=A24,A24+'POUR COMMENCER'!$H$29,"")</f>
        <v>#VALUE!</v>
      </c>
      <c r="B25" s="196" t="str">
        <f t="shared" si="1"/>
        <v/>
      </c>
      <c r="C25" s="196" t="str">
        <f t="shared" si="1"/>
        <v/>
      </c>
      <c r="D25" s="196" t="str">
        <f t="shared" si="1"/>
        <v/>
      </c>
      <c r="E25" s="196" t="str">
        <f t="shared" si="1"/>
        <v/>
      </c>
      <c r="F25" s="196" t="str">
        <f t="shared" si="1"/>
        <v/>
      </c>
      <c r="G25" s="119" t="str">
        <f t="shared" si="3"/>
        <v/>
      </c>
      <c r="H25" s="4" t="e">
        <f t="shared" si="2"/>
        <v>#NUM!</v>
      </c>
      <c r="I25" s="180" t="s">
        <v>104</v>
      </c>
      <c r="J25" s="3" t="s">
        <v>131</v>
      </c>
      <c r="K25" s="3"/>
      <c r="L25" s="3"/>
      <c r="M25" s="3"/>
      <c r="N25" s="7"/>
      <c r="O25" s="179"/>
      <c r="Q25"/>
      <c r="R25"/>
    </row>
    <row r="26" spans="1:18" ht="10.5" customHeight="1" x14ac:dyDescent="0.3">
      <c r="A26" s="4" t="e">
        <f>IF('POUR COMMENCER'!$E$14&gt;=A25,A25+'POUR COMMENCER'!$H$29,"")</f>
        <v>#VALUE!</v>
      </c>
      <c r="B26" s="196" t="str">
        <f t="shared" si="1"/>
        <v/>
      </c>
      <c r="C26" s="196" t="str">
        <f t="shared" si="1"/>
        <v/>
      </c>
      <c r="D26" s="196" t="str">
        <f t="shared" si="1"/>
        <v/>
      </c>
      <c r="E26" s="196" t="str">
        <f t="shared" si="1"/>
        <v/>
      </c>
      <c r="F26" s="196" t="str">
        <f t="shared" si="1"/>
        <v/>
      </c>
      <c r="G26" s="119" t="str">
        <f t="shared" si="3"/>
        <v/>
      </c>
      <c r="H26" s="4" t="e">
        <f t="shared" si="2"/>
        <v>#NUM!</v>
      </c>
      <c r="I26" s="180" t="s">
        <v>119</v>
      </c>
      <c r="J26" s="3" t="s">
        <v>120</v>
      </c>
      <c r="K26" s="3"/>
      <c r="L26" s="3"/>
      <c r="M26" s="3"/>
      <c r="N26" s="7"/>
      <c r="O26" s="179"/>
      <c r="Q26"/>
      <c r="R26"/>
    </row>
    <row r="27" spans="1:18" ht="10.5" customHeight="1" x14ac:dyDescent="0.3">
      <c r="A27" s="4" t="e">
        <f>IF('POUR COMMENCER'!$E$14&gt;=A26,A26+'POUR COMMENCER'!$H$29,"")</f>
        <v>#VALUE!</v>
      </c>
      <c r="B27" s="196" t="str">
        <f t="shared" si="1"/>
        <v/>
      </c>
      <c r="C27" s="196" t="str">
        <f t="shared" si="1"/>
        <v/>
      </c>
      <c r="D27" s="196" t="str">
        <f t="shared" si="1"/>
        <v/>
      </c>
      <c r="E27" s="196" t="str">
        <f t="shared" si="1"/>
        <v/>
      </c>
      <c r="F27" s="196" t="str">
        <f t="shared" si="1"/>
        <v/>
      </c>
      <c r="G27" s="119" t="str">
        <f t="shared" si="3"/>
        <v/>
      </c>
      <c r="H27" s="4" t="e">
        <f t="shared" si="2"/>
        <v>#NUM!</v>
      </c>
      <c r="I27" s="178" t="s">
        <v>128</v>
      </c>
      <c r="J27" s="3"/>
      <c r="K27" s="3"/>
      <c r="L27" s="3"/>
      <c r="M27" s="3"/>
      <c r="N27" s="7"/>
      <c r="O27" s="179"/>
      <c r="Q27"/>
      <c r="R27"/>
    </row>
    <row r="28" spans="1:18" ht="10.5" customHeight="1" x14ac:dyDescent="0.3">
      <c r="A28" s="4" t="e">
        <f>IF('POUR COMMENCER'!$E$14&gt;=A27,A27+'POUR COMMENCER'!$H$29,"")</f>
        <v>#VALUE!</v>
      </c>
      <c r="B28" s="196" t="str">
        <f t="shared" si="1"/>
        <v/>
      </c>
      <c r="C28" s="196" t="str">
        <f t="shared" si="1"/>
        <v/>
      </c>
      <c r="D28" s="196" t="str">
        <f t="shared" si="1"/>
        <v/>
      </c>
      <c r="E28" s="196" t="str">
        <f t="shared" si="1"/>
        <v/>
      </c>
      <c r="F28" s="196" t="str">
        <f t="shared" si="1"/>
        <v/>
      </c>
      <c r="G28" s="119" t="str">
        <f t="shared" si="3"/>
        <v/>
      </c>
      <c r="H28" s="4" t="e">
        <f t="shared" si="2"/>
        <v>#NUM!</v>
      </c>
      <c r="I28" s="180" t="s">
        <v>139</v>
      </c>
      <c r="J28" s="3" t="s">
        <v>138</v>
      </c>
      <c r="K28" s="3"/>
      <c r="L28" s="3"/>
      <c r="M28" s="3"/>
      <c r="N28" s="7"/>
      <c r="O28" s="179"/>
      <c r="Q28"/>
      <c r="R28"/>
    </row>
    <row r="29" spans="1:18" ht="10.5" customHeight="1" x14ac:dyDescent="0.3">
      <c r="A29" s="4" t="e">
        <f>IF('POUR COMMENCER'!$E$14&gt;=A28,A28+'POUR COMMENCER'!$H$29,"")</f>
        <v>#VALUE!</v>
      </c>
      <c r="B29" s="196" t="str">
        <f t="shared" si="1"/>
        <v/>
      </c>
      <c r="C29" s="196" t="str">
        <f t="shared" si="1"/>
        <v/>
      </c>
      <c r="D29" s="196" t="str">
        <f t="shared" si="1"/>
        <v/>
      </c>
      <c r="E29" s="196" t="str">
        <f t="shared" si="1"/>
        <v/>
      </c>
      <c r="F29" s="196" t="str">
        <f t="shared" si="1"/>
        <v/>
      </c>
      <c r="G29" s="119" t="str">
        <f t="shared" si="3"/>
        <v/>
      </c>
      <c r="H29" s="4" t="e">
        <f t="shared" si="2"/>
        <v>#NUM!</v>
      </c>
      <c r="I29" s="180" t="s">
        <v>23</v>
      </c>
      <c r="J29" s="3" t="s">
        <v>24</v>
      </c>
      <c r="K29" s="3"/>
      <c r="L29" s="3"/>
      <c r="M29" s="3"/>
      <c r="N29" s="7"/>
      <c r="O29" s="179"/>
      <c r="Q29"/>
      <c r="R29"/>
    </row>
    <row r="30" spans="1:18" ht="10.5" customHeight="1" x14ac:dyDescent="0.3">
      <c r="A30" s="4" t="e">
        <f>IF('POUR COMMENCER'!$E$14&gt;=A29,A29+'POUR COMMENCER'!$H$29,"")</f>
        <v>#VALUE!</v>
      </c>
      <c r="B30" s="196" t="str">
        <f t="shared" si="1"/>
        <v/>
      </c>
      <c r="C30" s="196" t="str">
        <f t="shared" si="1"/>
        <v/>
      </c>
      <c r="D30" s="196" t="str">
        <f t="shared" si="1"/>
        <v/>
      </c>
      <c r="E30" s="196" t="str">
        <f t="shared" si="1"/>
        <v/>
      </c>
      <c r="F30" s="196" t="str">
        <f t="shared" si="1"/>
        <v/>
      </c>
      <c r="G30" s="119" t="str">
        <f t="shared" si="3"/>
        <v/>
      </c>
      <c r="H30" s="4" t="e">
        <f t="shared" si="2"/>
        <v>#NUM!</v>
      </c>
      <c r="I30" s="182" t="s">
        <v>136</v>
      </c>
      <c r="J30" s="3" t="s">
        <v>68</v>
      </c>
      <c r="K30" s="3"/>
      <c r="L30" s="3"/>
      <c r="M30" s="3"/>
      <c r="N30" s="7"/>
      <c r="O30" s="179"/>
      <c r="Q30"/>
      <c r="R30"/>
    </row>
    <row r="31" spans="1:18" ht="10.5" customHeight="1" x14ac:dyDescent="0.3">
      <c r="A31" s="4" t="e">
        <f>IF('POUR COMMENCER'!$E$14&gt;=A30,A30+'POUR COMMENCER'!$H$29,"")</f>
        <v>#VALUE!</v>
      </c>
      <c r="B31" s="196" t="str">
        <f t="shared" si="1"/>
        <v/>
      </c>
      <c r="C31" s="196" t="str">
        <f t="shared" si="1"/>
        <v/>
      </c>
      <c r="D31" s="196" t="str">
        <f t="shared" si="1"/>
        <v/>
      </c>
      <c r="E31" s="196" t="str">
        <f t="shared" si="1"/>
        <v/>
      </c>
      <c r="F31" s="196" t="str">
        <f t="shared" si="1"/>
        <v/>
      </c>
      <c r="G31" s="119" t="str">
        <f t="shared" si="3"/>
        <v/>
      </c>
      <c r="H31" s="4" t="e">
        <f t="shared" si="2"/>
        <v>#NUM!</v>
      </c>
      <c r="Q31"/>
      <c r="R31"/>
    </row>
    <row r="32" spans="1:18" ht="10.5" customHeight="1" x14ac:dyDescent="0.3">
      <c r="A32" s="4" t="e">
        <f>IF('POUR COMMENCER'!$E$14&gt;=A31,A31+'POUR COMMENCER'!$H$29,"")</f>
        <v>#VALUE!</v>
      </c>
      <c r="B32" s="196" t="str">
        <f t="shared" si="1"/>
        <v/>
      </c>
      <c r="C32" s="196" t="str">
        <f t="shared" si="1"/>
        <v/>
      </c>
      <c r="D32" s="196" t="str">
        <f t="shared" si="1"/>
        <v/>
      </c>
      <c r="E32" s="196" t="str">
        <f t="shared" si="1"/>
        <v/>
      </c>
      <c r="F32" s="196" t="str">
        <f t="shared" si="1"/>
        <v/>
      </c>
      <c r="G32" s="119" t="str">
        <f t="shared" si="3"/>
        <v/>
      </c>
      <c r="H32" s="4" t="e">
        <f t="shared" si="2"/>
        <v>#NUM!</v>
      </c>
      <c r="I32" s="178" t="s">
        <v>25</v>
      </c>
      <c r="J32" s="3"/>
      <c r="K32" s="3"/>
      <c r="L32" s="3"/>
      <c r="M32" s="3"/>
      <c r="N32" s="7"/>
      <c r="O32" s="179"/>
      <c r="Q32"/>
      <c r="R32"/>
    </row>
    <row r="33" spans="1:18" ht="10.5" customHeight="1" x14ac:dyDescent="0.3">
      <c r="A33" s="4" t="e">
        <f>IF('POUR COMMENCER'!$E$14&gt;=A32,A32+'POUR COMMENCER'!$H$29,"")</f>
        <v>#VALUE!</v>
      </c>
      <c r="B33" s="196" t="str">
        <f t="shared" si="1"/>
        <v/>
      </c>
      <c r="C33" s="196" t="str">
        <f t="shared" si="1"/>
        <v/>
      </c>
      <c r="D33" s="196" t="str">
        <f t="shared" si="1"/>
        <v/>
      </c>
      <c r="E33" s="196" t="str">
        <f t="shared" si="1"/>
        <v/>
      </c>
      <c r="F33" s="196" t="str">
        <f t="shared" si="1"/>
        <v/>
      </c>
      <c r="G33" s="119" t="str">
        <f t="shared" si="3"/>
        <v/>
      </c>
      <c r="H33" s="4" t="e">
        <f t="shared" ref="H33:H72" si="4">SMALL($G$1:$G$130,ROW()-6)</f>
        <v>#NUM!</v>
      </c>
      <c r="I33" s="180" t="s">
        <v>26</v>
      </c>
      <c r="J33" s="3" t="s">
        <v>27</v>
      </c>
      <c r="K33" s="3"/>
      <c r="L33" s="3"/>
      <c r="M33" s="3"/>
      <c r="N33" s="7"/>
      <c r="O33" s="179"/>
      <c r="Q33"/>
      <c r="R33"/>
    </row>
    <row r="34" spans="1:18" ht="10.5" customHeight="1" x14ac:dyDescent="0.3">
      <c r="A34" s="4" t="e">
        <f>IF('POUR COMMENCER'!$E$14&gt;=A33,A33+'POUR COMMENCER'!$H$29,"")</f>
        <v>#VALUE!</v>
      </c>
      <c r="B34" s="196" t="str">
        <f t="shared" si="1"/>
        <v/>
      </c>
      <c r="C34" s="196" t="str">
        <f t="shared" si="1"/>
        <v/>
      </c>
      <c r="D34" s="196" t="str">
        <f t="shared" si="1"/>
        <v/>
      </c>
      <c r="E34" s="196" t="str">
        <f t="shared" si="1"/>
        <v/>
      </c>
      <c r="F34" s="196" t="str">
        <f t="shared" si="1"/>
        <v/>
      </c>
      <c r="G34" s="119" t="str">
        <f t="shared" si="3"/>
        <v/>
      </c>
      <c r="H34" s="4" t="e">
        <f t="shared" si="4"/>
        <v>#NUM!</v>
      </c>
      <c r="I34" s="181"/>
      <c r="J34" s="3"/>
      <c r="K34" s="3"/>
      <c r="L34" s="3"/>
      <c r="M34" s="3"/>
      <c r="N34" s="7"/>
      <c r="O34" s="179"/>
      <c r="Q34"/>
      <c r="R34"/>
    </row>
    <row r="35" spans="1:18" ht="10.5" customHeight="1" x14ac:dyDescent="0.3">
      <c r="A35" s="4" t="e">
        <f>IF('POUR COMMENCER'!$E$14&gt;=A34,A34+'POUR COMMENCER'!$H$29,"")</f>
        <v>#VALUE!</v>
      </c>
      <c r="B35" s="196" t="str">
        <f t="shared" si="1"/>
        <v/>
      </c>
      <c r="C35" s="196" t="str">
        <f t="shared" si="1"/>
        <v/>
      </c>
      <c r="D35" s="196" t="str">
        <f t="shared" si="1"/>
        <v/>
      </c>
      <c r="E35" s="196" t="str">
        <f t="shared" si="1"/>
        <v/>
      </c>
      <c r="F35" s="196" t="str">
        <f t="shared" si="1"/>
        <v/>
      </c>
      <c r="G35" s="119" t="str">
        <f t="shared" si="3"/>
        <v/>
      </c>
      <c r="H35" s="4" t="e">
        <f t="shared" si="4"/>
        <v>#NUM!</v>
      </c>
      <c r="I35" s="178" t="s">
        <v>28</v>
      </c>
      <c r="J35" s="3"/>
      <c r="K35" s="3"/>
      <c r="L35" s="3"/>
      <c r="M35" s="3"/>
      <c r="N35" s="7"/>
      <c r="O35" s="179"/>
      <c r="Q35"/>
      <c r="R35"/>
    </row>
    <row r="36" spans="1:18" ht="10.5" customHeight="1" x14ac:dyDescent="0.3">
      <c r="A36" s="4" t="e">
        <f>IF('POUR COMMENCER'!$E$14&gt;=A35,A35+'POUR COMMENCER'!$H$29,"")</f>
        <v>#VALUE!</v>
      </c>
      <c r="B36" s="196" t="str">
        <f t="shared" si="1"/>
        <v/>
      </c>
      <c r="C36" s="196" t="str">
        <f t="shared" si="1"/>
        <v/>
      </c>
      <c r="D36" s="196" t="str">
        <f t="shared" si="1"/>
        <v/>
      </c>
      <c r="E36" s="196" t="str">
        <f t="shared" si="1"/>
        <v/>
      </c>
      <c r="F36" s="196" t="str">
        <f t="shared" si="1"/>
        <v/>
      </c>
      <c r="G36" s="119" t="str">
        <f t="shared" si="3"/>
        <v/>
      </c>
      <c r="H36" s="4" t="e">
        <f t="shared" si="4"/>
        <v>#NUM!</v>
      </c>
      <c r="I36" s="180" t="s">
        <v>129</v>
      </c>
      <c r="J36" s="3" t="s">
        <v>130</v>
      </c>
      <c r="K36" s="3"/>
      <c r="L36" s="3"/>
      <c r="M36" s="3"/>
      <c r="N36" s="7"/>
      <c r="O36" s="179"/>
      <c r="Q36"/>
      <c r="R36"/>
    </row>
    <row r="37" spans="1:18" ht="10.5" customHeight="1" x14ac:dyDescent="0.3">
      <c r="A37" s="4" t="e">
        <f>IF('POUR COMMENCER'!$E$14&gt;=A36,A36+'POUR COMMENCER'!$H$29,"")</f>
        <v>#VALUE!</v>
      </c>
      <c r="B37" s="196" t="str">
        <f t="shared" si="1"/>
        <v/>
      </c>
      <c r="C37" s="196" t="str">
        <f t="shared" si="1"/>
        <v/>
      </c>
      <c r="D37" s="196" t="str">
        <f t="shared" si="1"/>
        <v/>
      </c>
      <c r="E37" s="196" t="str">
        <f t="shared" si="1"/>
        <v/>
      </c>
      <c r="F37" s="196" t="str">
        <f t="shared" si="1"/>
        <v/>
      </c>
      <c r="G37" s="119" t="str">
        <f t="shared" si="3"/>
        <v/>
      </c>
      <c r="H37" s="4" t="e">
        <f t="shared" si="4"/>
        <v>#NUM!</v>
      </c>
      <c r="I37" s="180" t="s">
        <v>113</v>
      </c>
      <c r="J37" s="3" t="s">
        <v>114</v>
      </c>
      <c r="K37" s="3"/>
      <c r="L37" s="3"/>
      <c r="M37" s="3"/>
      <c r="N37" s="7"/>
      <c r="O37" s="179"/>
      <c r="Q37"/>
      <c r="R37"/>
    </row>
    <row r="38" spans="1:18" ht="10.5" customHeight="1" x14ac:dyDescent="0.3">
      <c r="A38" s="4" t="e">
        <f>IF('POUR COMMENCER'!$E$14&gt;=A37,A37+'POUR COMMENCER'!$H$29,"")</f>
        <v>#VALUE!</v>
      </c>
      <c r="B38" s="196" t="str">
        <f t="shared" si="1"/>
        <v/>
      </c>
      <c r="C38" s="196" t="str">
        <f t="shared" si="1"/>
        <v/>
      </c>
      <c r="D38" s="196" t="str">
        <f t="shared" si="1"/>
        <v/>
      </c>
      <c r="E38" s="196" t="str">
        <f t="shared" si="1"/>
        <v/>
      </c>
      <c r="F38" s="196" t="str">
        <f t="shared" si="1"/>
        <v/>
      </c>
      <c r="G38" s="119" t="str">
        <f t="shared" si="3"/>
        <v/>
      </c>
      <c r="H38" s="4" t="e">
        <f t="shared" si="4"/>
        <v>#NUM!</v>
      </c>
      <c r="I38" s="178" t="s">
        <v>29</v>
      </c>
      <c r="J38" s="3"/>
      <c r="K38" s="3"/>
      <c r="L38" s="3"/>
      <c r="M38" s="3"/>
      <c r="N38" s="7"/>
      <c r="O38" s="179"/>
      <c r="Q38"/>
      <c r="R38"/>
    </row>
    <row r="39" spans="1:18" ht="10.5" customHeight="1" x14ac:dyDescent="0.3">
      <c r="A39" s="4" t="e">
        <f>IF('POUR COMMENCER'!$E$14&gt;=A38,A38+'POUR COMMENCER'!$H$29,"")</f>
        <v>#VALUE!</v>
      </c>
      <c r="B39" s="196" t="str">
        <f t="shared" si="1"/>
        <v/>
      </c>
      <c r="C39" s="196" t="str">
        <f t="shared" si="1"/>
        <v/>
      </c>
      <c r="D39" s="196" t="str">
        <f t="shared" si="1"/>
        <v/>
      </c>
      <c r="E39" s="196" t="str">
        <f t="shared" si="1"/>
        <v/>
      </c>
      <c r="F39" s="196" t="str">
        <f t="shared" si="1"/>
        <v/>
      </c>
      <c r="G39" s="119" t="str">
        <f t="shared" si="3"/>
        <v/>
      </c>
      <c r="H39" s="4" t="e">
        <f t="shared" si="4"/>
        <v>#NUM!</v>
      </c>
      <c r="I39" s="180" t="s">
        <v>30</v>
      </c>
      <c r="J39" s="3" t="s">
        <v>31</v>
      </c>
      <c r="K39" s="3"/>
      <c r="L39" s="3"/>
      <c r="M39" s="3"/>
      <c r="N39" s="7"/>
      <c r="O39" s="179"/>
      <c r="Q39"/>
      <c r="R39"/>
    </row>
    <row r="40" spans="1:18" ht="10.5" customHeight="1" x14ac:dyDescent="0.3">
      <c r="A40" s="4" t="e">
        <f>IF('POUR COMMENCER'!$E$14&gt;=A39,A39+'POUR COMMENCER'!$H$29,"")</f>
        <v>#VALUE!</v>
      </c>
      <c r="B40" s="196" t="str">
        <f t="shared" ref="B40:F71" si="5">B39</f>
        <v/>
      </c>
      <c r="C40" s="196" t="str">
        <f t="shared" si="5"/>
        <v/>
      </c>
      <c r="D40" s="196" t="str">
        <f t="shared" si="5"/>
        <v/>
      </c>
      <c r="E40" s="196" t="str">
        <f t="shared" si="5"/>
        <v/>
      </c>
      <c r="F40" s="196" t="str">
        <f t="shared" si="5"/>
        <v/>
      </c>
      <c r="G40" s="119" t="str">
        <f t="shared" si="3"/>
        <v/>
      </c>
      <c r="H40" s="4" t="e">
        <f t="shared" si="4"/>
        <v>#NUM!</v>
      </c>
      <c r="I40" s="181"/>
      <c r="J40" s="3"/>
      <c r="K40" s="3"/>
      <c r="L40" s="3"/>
      <c r="M40" s="3"/>
      <c r="N40" s="7"/>
      <c r="O40" s="179"/>
      <c r="Q40"/>
      <c r="R40"/>
    </row>
    <row r="41" spans="1:18" ht="10.5" customHeight="1" x14ac:dyDescent="0.3">
      <c r="A41" s="4" t="e">
        <f>IF('POUR COMMENCER'!$E$14&gt;=A40,A40+'POUR COMMENCER'!$H$29,"")</f>
        <v>#VALUE!</v>
      </c>
      <c r="B41" s="196" t="str">
        <f t="shared" si="5"/>
        <v/>
      </c>
      <c r="C41" s="196" t="str">
        <f t="shared" si="5"/>
        <v/>
      </c>
      <c r="D41" s="196" t="str">
        <f t="shared" si="5"/>
        <v/>
      </c>
      <c r="E41" s="196" t="str">
        <f t="shared" si="5"/>
        <v/>
      </c>
      <c r="F41" s="196" t="str">
        <f t="shared" si="5"/>
        <v/>
      </c>
      <c r="G41" s="119" t="str">
        <f t="shared" si="3"/>
        <v/>
      </c>
      <c r="H41" s="4" t="e">
        <f t="shared" si="4"/>
        <v>#NUM!</v>
      </c>
      <c r="I41" s="178" t="s">
        <v>32</v>
      </c>
      <c r="J41" s="3"/>
      <c r="K41" s="3"/>
      <c r="L41" s="3"/>
      <c r="M41" s="3"/>
      <c r="N41" s="7"/>
      <c r="O41" s="179"/>
      <c r="Q41"/>
      <c r="R41"/>
    </row>
    <row r="42" spans="1:18" ht="10.5" customHeight="1" x14ac:dyDescent="0.3">
      <c r="A42" s="4" t="e">
        <f>IF('POUR COMMENCER'!$E$14&gt;=A41,A41+'POUR COMMENCER'!$H$29,"")</f>
        <v>#VALUE!</v>
      </c>
      <c r="B42" s="196" t="str">
        <f t="shared" si="5"/>
        <v/>
      </c>
      <c r="C42" s="196" t="str">
        <f t="shared" si="5"/>
        <v/>
      </c>
      <c r="D42" s="196" t="str">
        <f t="shared" si="5"/>
        <v/>
      </c>
      <c r="E42" s="196" t="str">
        <f t="shared" si="5"/>
        <v/>
      </c>
      <c r="F42" s="196" t="str">
        <f t="shared" si="5"/>
        <v/>
      </c>
      <c r="G42" s="119" t="str">
        <f t="shared" si="3"/>
        <v/>
      </c>
      <c r="H42" s="4" t="e">
        <f t="shared" si="4"/>
        <v>#NUM!</v>
      </c>
      <c r="I42" s="180" t="s">
        <v>33</v>
      </c>
      <c r="J42" s="3" t="s">
        <v>34</v>
      </c>
      <c r="K42" s="3"/>
      <c r="L42" s="3"/>
      <c r="M42" s="3"/>
      <c r="N42" s="7"/>
      <c r="O42" s="179"/>
      <c r="Q42"/>
      <c r="R42"/>
    </row>
    <row r="43" spans="1:18" ht="10.5" customHeight="1" x14ac:dyDescent="0.3">
      <c r="A43" s="4" t="e">
        <f>IF('POUR COMMENCER'!$E$14&gt;=A42,A42+'POUR COMMENCER'!$H$29,"")</f>
        <v>#VALUE!</v>
      </c>
      <c r="B43" s="196" t="str">
        <f t="shared" si="5"/>
        <v/>
      </c>
      <c r="C43" s="196" t="str">
        <f t="shared" si="5"/>
        <v/>
      </c>
      <c r="D43" s="196" t="str">
        <f t="shared" si="5"/>
        <v/>
      </c>
      <c r="E43" s="196" t="str">
        <f t="shared" si="5"/>
        <v/>
      </c>
      <c r="F43" s="196" t="str">
        <f t="shared" si="5"/>
        <v/>
      </c>
      <c r="G43" s="119" t="str">
        <f t="shared" si="3"/>
        <v/>
      </c>
      <c r="H43" s="4" t="e">
        <f t="shared" si="4"/>
        <v>#NUM!</v>
      </c>
      <c r="I43" s="181"/>
      <c r="J43" s="3"/>
      <c r="K43" s="3"/>
      <c r="L43" s="3"/>
      <c r="M43" s="3"/>
      <c r="N43" s="7"/>
      <c r="O43" s="179"/>
      <c r="Q43"/>
      <c r="R43"/>
    </row>
    <row r="44" spans="1:18" ht="10.5" customHeight="1" x14ac:dyDescent="0.3">
      <c r="A44" s="4" t="e">
        <f>IF('POUR COMMENCER'!$E$14&gt;=A43,A43+'POUR COMMENCER'!$H$29,"")</f>
        <v>#VALUE!</v>
      </c>
      <c r="B44" s="196" t="str">
        <f t="shared" si="5"/>
        <v/>
      </c>
      <c r="C44" s="196" t="str">
        <f t="shared" si="5"/>
        <v/>
      </c>
      <c r="D44" s="196" t="str">
        <f t="shared" si="5"/>
        <v/>
      </c>
      <c r="E44" s="196" t="str">
        <f t="shared" si="5"/>
        <v/>
      </c>
      <c r="F44" s="196" t="str">
        <f t="shared" si="5"/>
        <v/>
      </c>
      <c r="G44" s="119" t="str">
        <f t="shared" si="3"/>
        <v/>
      </c>
      <c r="H44" s="4" t="e">
        <f t="shared" si="4"/>
        <v>#NUM!</v>
      </c>
      <c r="I44" s="178" t="s">
        <v>52</v>
      </c>
      <c r="J44" s="3"/>
      <c r="K44" s="3"/>
      <c r="L44" s="3"/>
      <c r="M44" s="3"/>
      <c r="N44" s="7"/>
      <c r="O44" s="179"/>
      <c r="Q44"/>
      <c r="R44"/>
    </row>
    <row r="45" spans="1:18" ht="10.5" customHeight="1" x14ac:dyDescent="0.3">
      <c r="A45" s="4" t="e">
        <f>IF('POUR COMMENCER'!$E$14&gt;=A44,A44+'POUR COMMENCER'!$H$29,"")</f>
        <v>#VALUE!</v>
      </c>
      <c r="B45" s="196" t="str">
        <f t="shared" si="5"/>
        <v/>
      </c>
      <c r="C45" s="196" t="str">
        <f t="shared" si="5"/>
        <v/>
      </c>
      <c r="D45" s="196" t="str">
        <f t="shared" si="5"/>
        <v/>
      </c>
      <c r="E45" s="196" t="str">
        <f t="shared" si="5"/>
        <v/>
      </c>
      <c r="F45" s="196" t="str">
        <f t="shared" si="5"/>
        <v/>
      </c>
      <c r="G45" s="119" t="str">
        <f t="shared" si="3"/>
        <v/>
      </c>
      <c r="H45" s="4" t="e">
        <f t="shared" si="4"/>
        <v>#NUM!</v>
      </c>
      <c r="I45" s="180" t="s">
        <v>115</v>
      </c>
      <c r="J45" s="3" t="s">
        <v>134</v>
      </c>
      <c r="K45" s="3"/>
      <c r="L45" s="3"/>
      <c r="M45" s="3"/>
      <c r="N45" s="7"/>
      <c r="O45" s="179"/>
      <c r="Q45"/>
      <c r="R45"/>
    </row>
    <row r="46" spans="1:18" ht="10.5" customHeight="1" x14ac:dyDescent="0.3">
      <c r="A46" s="4" t="e">
        <f>IF('POUR COMMENCER'!$E$14&gt;=A45,A45+'POUR COMMENCER'!$H$29,"")</f>
        <v>#VALUE!</v>
      </c>
      <c r="B46" s="196" t="str">
        <f t="shared" si="5"/>
        <v/>
      </c>
      <c r="C46" s="196" t="str">
        <f t="shared" si="5"/>
        <v/>
      </c>
      <c r="D46" s="196" t="str">
        <f t="shared" si="5"/>
        <v/>
      </c>
      <c r="E46" s="196" t="str">
        <f t="shared" si="5"/>
        <v/>
      </c>
      <c r="F46" s="196" t="str">
        <f t="shared" si="5"/>
        <v/>
      </c>
      <c r="G46" s="119" t="str">
        <f t="shared" si="3"/>
        <v/>
      </c>
      <c r="H46" s="4" t="e">
        <f t="shared" si="4"/>
        <v>#NUM!</v>
      </c>
      <c r="I46" s="181"/>
      <c r="J46" s="3"/>
      <c r="K46" s="3"/>
      <c r="L46" s="3"/>
      <c r="M46" s="3"/>
      <c r="N46" s="7"/>
      <c r="O46" s="179"/>
      <c r="Q46"/>
      <c r="R46"/>
    </row>
    <row r="47" spans="1:18" ht="10.5" customHeight="1" x14ac:dyDescent="0.3">
      <c r="A47" s="4" t="e">
        <f>IF('POUR COMMENCER'!$E$14&gt;=A46,A46+'POUR COMMENCER'!$H$29,"")</f>
        <v>#VALUE!</v>
      </c>
      <c r="B47" s="196" t="str">
        <f t="shared" si="5"/>
        <v/>
      </c>
      <c r="C47" s="196" t="str">
        <f t="shared" si="5"/>
        <v/>
      </c>
      <c r="D47" s="196" t="str">
        <f t="shared" si="5"/>
        <v/>
      </c>
      <c r="E47" s="196" t="str">
        <f t="shared" si="5"/>
        <v/>
      </c>
      <c r="F47" s="196" t="str">
        <f t="shared" si="5"/>
        <v/>
      </c>
      <c r="G47" s="119" t="str">
        <f t="shared" si="3"/>
        <v/>
      </c>
      <c r="H47" s="4" t="e">
        <f t="shared" si="4"/>
        <v>#NUM!</v>
      </c>
      <c r="I47" s="178" t="s">
        <v>36</v>
      </c>
      <c r="J47" s="3"/>
      <c r="K47" s="3"/>
      <c r="L47" s="3"/>
      <c r="M47" s="3"/>
      <c r="N47" s="7"/>
      <c r="O47" s="179"/>
      <c r="Q47"/>
      <c r="R47"/>
    </row>
    <row r="48" spans="1:18" ht="10.5" customHeight="1" x14ac:dyDescent="0.3">
      <c r="A48" s="4" t="e">
        <f>IF('POUR COMMENCER'!$E$14&gt;=A47,A47+'POUR COMMENCER'!$H$29,"")</f>
        <v>#VALUE!</v>
      </c>
      <c r="B48" s="196" t="str">
        <f t="shared" si="5"/>
        <v/>
      </c>
      <c r="C48" s="196" t="str">
        <f t="shared" si="5"/>
        <v/>
      </c>
      <c r="D48" s="196" t="str">
        <f t="shared" si="5"/>
        <v/>
      </c>
      <c r="E48" s="196" t="str">
        <f t="shared" si="5"/>
        <v/>
      </c>
      <c r="F48" s="196" t="str">
        <f t="shared" si="5"/>
        <v/>
      </c>
      <c r="G48" s="119" t="str">
        <f t="shared" si="3"/>
        <v/>
      </c>
      <c r="H48" s="4" t="e">
        <f t="shared" si="4"/>
        <v>#NUM!</v>
      </c>
      <c r="I48" s="180" t="s">
        <v>37</v>
      </c>
      <c r="J48" s="3" t="s">
        <v>38</v>
      </c>
      <c r="K48" s="3"/>
      <c r="L48" s="3"/>
      <c r="M48" s="3"/>
      <c r="N48" s="7"/>
      <c r="O48" s="179"/>
      <c r="Q48"/>
      <c r="R48"/>
    </row>
    <row r="49" spans="1:18" ht="10.5" customHeight="1" x14ac:dyDescent="0.3">
      <c r="A49" s="4" t="e">
        <f>IF('POUR COMMENCER'!$E$14&gt;=A48,A48+'POUR COMMENCER'!$H$29,"")</f>
        <v>#VALUE!</v>
      </c>
      <c r="B49" s="196" t="str">
        <f t="shared" si="5"/>
        <v/>
      </c>
      <c r="C49" s="196" t="str">
        <f t="shared" si="5"/>
        <v/>
      </c>
      <c r="D49" s="196" t="str">
        <f t="shared" si="5"/>
        <v/>
      </c>
      <c r="E49" s="196" t="str">
        <f t="shared" si="5"/>
        <v/>
      </c>
      <c r="F49" s="196" t="str">
        <f t="shared" si="5"/>
        <v/>
      </c>
      <c r="G49" s="119" t="str">
        <f t="shared" si="3"/>
        <v/>
      </c>
      <c r="H49" s="4" t="e">
        <f t="shared" si="4"/>
        <v>#NUM!</v>
      </c>
      <c r="I49" s="180" t="s">
        <v>39</v>
      </c>
      <c r="J49" s="3" t="s">
        <v>40</v>
      </c>
      <c r="K49" s="3"/>
      <c r="L49" s="3"/>
      <c r="M49" s="3"/>
      <c r="N49" s="7"/>
      <c r="O49" s="179"/>
      <c r="Q49"/>
      <c r="R49"/>
    </row>
    <row r="50" spans="1:18" ht="10.5" customHeight="1" x14ac:dyDescent="0.3">
      <c r="A50" s="4" t="e">
        <f>IF('POUR COMMENCER'!$E$14&gt;=A49,A49+'POUR COMMENCER'!$H$29,"")</f>
        <v>#VALUE!</v>
      </c>
      <c r="B50" s="196" t="str">
        <f t="shared" si="5"/>
        <v/>
      </c>
      <c r="C50" s="196" t="str">
        <f t="shared" si="5"/>
        <v/>
      </c>
      <c r="D50" s="196" t="str">
        <f t="shared" si="5"/>
        <v/>
      </c>
      <c r="E50" s="196" t="str">
        <f t="shared" si="5"/>
        <v/>
      </c>
      <c r="F50" s="196" t="str">
        <f t="shared" si="5"/>
        <v/>
      </c>
      <c r="G50" s="119" t="str">
        <f t="shared" si="3"/>
        <v/>
      </c>
      <c r="H50" s="4" t="e">
        <f t="shared" si="4"/>
        <v>#NUM!</v>
      </c>
      <c r="I50" s="180" t="s">
        <v>113</v>
      </c>
      <c r="J50" s="3" t="s">
        <v>114</v>
      </c>
      <c r="K50" s="3"/>
      <c r="L50" s="3"/>
      <c r="M50" s="3"/>
      <c r="N50" s="7"/>
      <c r="O50" s="179"/>
      <c r="Q50"/>
      <c r="R50"/>
    </row>
    <row r="51" spans="1:18" ht="10.5" customHeight="1" x14ac:dyDescent="0.3">
      <c r="A51" s="4" t="e">
        <f>IF('POUR COMMENCER'!$E$14&gt;=A50,A50+'POUR COMMENCER'!$H$29,"")</f>
        <v>#VALUE!</v>
      </c>
      <c r="B51" s="196" t="str">
        <f t="shared" si="5"/>
        <v/>
      </c>
      <c r="C51" s="196" t="str">
        <f t="shared" si="5"/>
        <v/>
      </c>
      <c r="D51" s="196" t="str">
        <f t="shared" si="5"/>
        <v/>
      </c>
      <c r="E51" s="196" t="str">
        <f t="shared" si="5"/>
        <v/>
      </c>
      <c r="F51" s="196" t="str">
        <f t="shared" si="5"/>
        <v/>
      </c>
      <c r="G51" s="119" t="str">
        <f t="shared" si="3"/>
        <v/>
      </c>
      <c r="H51" s="4" t="e">
        <f t="shared" si="4"/>
        <v>#NUM!</v>
      </c>
      <c r="I51" s="183"/>
      <c r="J51" s="7"/>
      <c r="K51" s="7"/>
      <c r="L51" s="7"/>
      <c r="M51" s="7"/>
      <c r="N51" s="7"/>
      <c r="O51" s="179"/>
      <c r="Q51"/>
      <c r="R51"/>
    </row>
    <row r="52" spans="1:18" ht="10.5" customHeight="1" x14ac:dyDescent="0.3">
      <c r="A52" s="4" t="e">
        <f>IF('POUR COMMENCER'!$E$14&gt;=A51,A51+'POUR COMMENCER'!$H$29,"")</f>
        <v>#VALUE!</v>
      </c>
      <c r="B52" s="196" t="str">
        <f t="shared" si="5"/>
        <v/>
      </c>
      <c r="C52" s="196" t="str">
        <f t="shared" si="5"/>
        <v/>
      </c>
      <c r="D52" s="196" t="str">
        <f t="shared" si="5"/>
        <v/>
      </c>
      <c r="E52" s="196" t="str">
        <f t="shared" si="5"/>
        <v/>
      </c>
      <c r="F52" s="196" t="str">
        <f t="shared" si="5"/>
        <v/>
      </c>
      <c r="G52" s="119" t="str">
        <f t="shared" si="3"/>
        <v/>
      </c>
      <c r="H52" s="4" t="e">
        <f t="shared" si="4"/>
        <v>#NUM!</v>
      </c>
      <c r="I52" s="184" t="s">
        <v>41</v>
      </c>
      <c r="J52" s="7"/>
      <c r="K52" s="7"/>
      <c r="L52" s="7"/>
      <c r="M52" s="7"/>
      <c r="N52" s="7"/>
      <c r="O52" s="179"/>
      <c r="Q52"/>
      <c r="R52"/>
    </row>
    <row r="53" spans="1:18" ht="10.5" customHeight="1" x14ac:dyDescent="0.3">
      <c r="A53" s="4" t="e">
        <f>IF('POUR COMMENCER'!$E$14&gt;=A52,A52+'POUR COMMENCER'!$H$29,"")</f>
        <v>#VALUE!</v>
      </c>
      <c r="B53" s="196" t="str">
        <f t="shared" si="5"/>
        <v/>
      </c>
      <c r="C53" s="196" t="str">
        <f t="shared" si="5"/>
        <v/>
      </c>
      <c r="D53" s="196" t="str">
        <f t="shared" si="5"/>
        <v/>
      </c>
      <c r="E53" s="196" t="str">
        <f t="shared" si="5"/>
        <v/>
      </c>
      <c r="F53" s="196" t="str">
        <f t="shared" si="5"/>
        <v/>
      </c>
      <c r="G53" s="119" t="str">
        <f t="shared" si="3"/>
        <v/>
      </c>
      <c r="H53" s="4" t="e">
        <f t="shared" si="4"/>
        <v>#NUM!</v>
      </c>
      <c r="I53" s="182" t="s">
        <v>42</v>
      </c>
      <c r="J53" s="11" t="s">
        <v>45</v>
      </c>
      <c r="K53" s="7"/>
      <c r="L53" s="7"/>
      <c r="M53" s="7"/>
      <c r="N53" s="7"/>
      <c r="O53" s="179"/>
      <c r="Q53"/>
      <c r="R53"/>
    </row>
    <row r="54" spans="1:18" ht="10.5" customHeight="1" x14ac:dyDescent="0.3">
      <c r="A54" s="4" t="e">
        <f>IF('POUR COMMENCER'!$E$14&gt;=A53,A53+'POUR COMMENCER'!$H$29,"")</f>
        <v>#VALUE!</v>
      </c>
      <c r="B54" s="196" t="str">
        <f t="shared" si="5"/>
        <v/>
      </c>
      <c r="C54" s="196" t="str">
        <f t="shared" si="5"/>
        <v/>
      </c>
      <c r="D54" s="196" t="str">
        <f t="shared" si="5"/>
        <v/>
      </c>
      <c r="E54" s="196" t="str">
        <f t="shared" si="5"/>
        <v/>
      </c>
      <c r="F54" s="196" t="str">
        <f t="shared" si="5"/>
        <v/>
      </c>
      <c r="G54" s="119" t="str">
        <f t="shared" si="3"/>
        <v/>
      </c>
      <c r="H54" s="4" t="e">
        <f t="shared" si="4"/>
        <v>#NUM!</v>
      </c>
      <c r="I54" s="185" t="s">
        <v>43</v>
      </c>
      <c r="J54" s="25" t="s">
        <v>44</v>
      </c>
      <c r="K54" s="26"/>
      <c r="L54" s="26"/>
      <c r="M54" s="26"/>
      <c r="N54" s="26"/>
      <c r="O54" s="186"/>
      <c r="Q54"/>
      <c r="R54"/>
    </row>
    <row r="55" spans="1:18" ht="10.5" customHeight="1" x14ac:dyDescent="0.3">
      <c r="A55" s="4" t="e">
        <f>IF('POUR COMMENCER'!$E$14&gt;=A54,A54+'POUR COMMENCER'!$H$29,"")</f>
        <v>#VALUE!</v>
      </c>
      <c r="B55" s="196" t="str">
        <f t="shared" si="5"/>
        <v/>
      </c>
      <c r="C55" s="196" t="str">
        <f t="shared" si="5"/>
        <v/>
      </c>
      <c r="D55" s="196" t="str">
        <f t="shared" si="5"/>
        <v/>
      </c>
      <c r="E55" s="196" t="str">
        <f t="shared" si="5"/>
        <v/>
      </c>
      <c r="F55" s="196" t="str">
        <f t="shared" si="5"/>
        <v/>
      </c>
      <c r="G55" s="119" t="str">
        <f t="shared" si="3"/>
        <v/>
      </c>
      <c r="H55" s="4" t="e">
        <f t="shared" si="4"/>
        <v>#NUM!</v>
      </c>
      <c r="I55" s="154"/>
      <c r="J55" s="25"/>
      <c r="K55" s="26"/>
      <c r="L55" s="26"/>
      <c r="M55" s="26"/>
      <c r="N55" s="26"/>
      <c r="O55" s="155"/>
      <c r="Q55"/>
      <c r="R55"/>
    </row>
    <row r="56" spans="1:18" ht="10.5" customHeight="1" thickBot="1" x14ac:dyDescent="0.35">
      <c r="A56" s="4" t="e">
        <f>IF('POUR COMMENCER'!$E$14&gt;=A55,A55+'POUR COMMENCER'!$H$29,"")</f>
        <v>#VALUE!</v>
      </c>
      <c r="B56" s="196" t="str">
        <f t="shared" si="5"/>
        <v/>
      </c>
      <c r="C56" s="196" t="str">
        <f t="shared" si="5"/>
        <v/>
      </c>
      <c r="D56" s="196" t="str">
        <f t="shared" si="5"/>
        <v/>
      </c>
      <c r="E56" s="196" t="str">
        <f t="shared" si="5"/>
        <v/>
      </c>
      <c r="F56" s="196" t="str">
        <f t="shared" si="5"/>
        <v/>
      </c>
      <c r="G56" s="119" t="str">
        <f t="shared" si="3"/>
        <v/>
      </c>
      <c r="H56" s="4" t="e">
        <f t="shared" si="4"/>
        <v>#NUM!</v>
      </c>
      <c r="Q56"/>
      <c r="R56"/>
    </row>
    <row r="57" spans="1:18" ht="10.5" customHeight="1" x14ac:dyDescent="0.3">
      <c r="A57" s="4" t="e">
        <f>IF('POUR COMMENCER'!$E$14&gt;=A56,A56+'POUR COMMENCER'!$H$29,"")</f>
        <v>#VALUE!</v>
      </c>
      <c r="B57" s="196" t="str">
        <f t="shared" si="5"/>
        <v/>
      </c>
      <c r="C57" s="196" t="str">
        <f t="shared" si="5"/>
        <v/>
      </c>
      <c r="D57" s="196" t="str">
        <f t="shared" si="5"/>
        <v/>
      </c>
      <c r="E57" s="196" t="str">
        <f t="shared" si="5"/>
        <v/>
      </c>
      <c r="F57" s="196" t="str">
        <f t="shared" si="5"/>
        <v/>
      </c>
      <c r="G57" s="119" t="str">
        <f t="shared" si="3"/>
        <v/>
      </c>
      <c r="H57" s="4" t="e">
        <f t="shared" si="4"/>
        <v>#NUM!</v>
      </c>
      <c r="I57" s="220" t="s">
        <v>56</v>
      </c>
      <c r="J57" s="221"/>
      <c r="K57" s="221"/>
      <c r="L57" s="221"/>
      <c r="M57" s="221"/>
      <c r="N57" s="221"/>
      <c r="O57" s="222"/>
      <c r="Q57"/>
      <c r="R57"/>
    </row>
    <row r="58" spans="1:18" ht="10.5" customHeight="1" x14ac:dyDescent="0.3">
      <c r="A58" s="4" t="e">
        <f>IF('POUR COMMENCER'!$E$14&gt;=A57,A57+'POUR COMMENCER'!$H$29,"")</f>
        <v>#VALUE!</v>
      </c>
      <c r="B58" s="196" t="str">
        <f t="shared" si="5"/>
        <v/>
      </c>
      <c r="C58" s="196" t="str">
        <f t="shared" si="5"/>
        <v/>
      </c>
      <c r="D58" s="196" t="str">
        <f t="shared" si="5"/>
        <v/>
      </c>
      <c r="E58" s="196" t="str">
        <f t="shared" si="5"/>
        <v/>
      </c>
      <c r="F58" s="196" t="str">
        <f t="shared" si="5"/>
        <v/>
      </c>
      <c r="G58" s="119" t="str">
        <f t="shared" si="3"/>
        <v/>
      </c>
      <c r="H58" s="4" t="e">
        <f t="shared" si="4"/>
        <v>#NUM!</v>
      </c>
      <c r="I58" s="191"/>
      <c r="J58" s="7"/>
      <c r="K58" s="7"/>
      <c r="L58" s="7"/>
      <c r="M58" s="7"/>
      <c r="N58" s="7"/>
      <c r="O58" s="192"/>
      <c r="Q58"/>
      <c r="R58"/>
    </row>
    <row r="59" spans="1:18" ht="10.5" customHeight="1" thickBot="1" x14ac:dyDescent="0.35">
      <c r="A59" s="4" t="e">
        <f>IF('POUR COMMENCER'!$E$14&gt;=A58,A58+'POUR COMMENCER'!$H$29,"")</f>
        <v>#VALUE!</v>
      </c>
      <c r="B59" s="196" t="str">
        <f t="shared" si="5"/>
        <v/>
      </c>
      <c r="C59" s="196" t="str">
        <f t="shared" si="5"/>
        <v/>
      </c>
      <c r="D59" s="196" t="str">
        <f t="shared" si="5"/>
        <v/>
      </c>
      <c r="E59" s="196" t="str">
        <f t="shared" si="5"/>
        <v/>
      </c>
      <c r="F59" s="196" t="str">
        <f t="shared" si="5"/>
        <v/>
      </c>
      <c r="G59" s="119" t="str">
        <f t="shared" si="3"/>
        <v/>
      </c>
      <c r="H59" s="4" t="e">
        <f t="shared" si="4"/>
        <v>#NUM!</v>
      </c>
      <c r="I59" s="238" t="s">
        <v>121</v>
      </c>
      <c r="J59" s="239"/>
      <c r="K59" s="239"/>
      <c r="L59" s="239"/>
      <c r="M59" s="239"/>
      <c r="N59" s="7"/>
      <c r="O59" s="192"/>
      <c r="Q59"/>
      <c r="R59"/>
    </row>
    <row r="60" spans="1:18" ht="10.5" customHeight="1" thickBot="1" x14ac:dyDescent="0.35">
      <c r="A60" s="4" t="e">
        <f>IF('POUR COMMENCER'!$E$14&gt;=A59,A59+'POUR COMMENCER'!$H$29,"")</f>
        <v>#VALUE!</v>
      </c>
      <c r="B60" s="196" t="str">
        <f t="shared" si="5"/>
        <v/>
      </c>
      <c r="C60" s="196" t="str">
        <f t="shared" si="5"/>
        <v/>
      </c>
      <c r="D60" s="196" t="str">
        <f t="shared" si="5"/>
        <v/>
      </c>
      <c r="E60" s="196" t="str">
        <f t="shared" si="5"/>
        <v/>
      </c>
      <c r="F60" s="196" t="str">
        <f t="shared" si="5"/>
        <v/>
      </c>
      <c r="G60" s="119" t="str">
        <f t="shared" si="3"/>
        <v/>
      </c>
      <c r="H60" s="4" t="e">
        <f t="shared" si="4"/>
        <v>#NUM!</v>
      </c>
      <c r="I60" s="238"/>
      <c r="J60" s="239"/>
      <c r="K60" s="239"/>
      <c r="L60" s="239"/>
      <c r="M60" s="239"/>
      <c r="N60" s="215" t="s">
        <v>102</v>
      </c>
      <c r="O60" s="216"/>
      <c r="P60" s="28"/>
      <c r="Q60"/>
      <c r="R60"/>
    </row>
    <row r="61" spans="1:18" ht="10.5" customHeight="1" x14ac:dyDescent="0.3">
      <c r="A61" s="4" t="e">
        <f>IF('POUR COMMENCER'!$E$14&gt;=A60,A60+'POUR COMMENCER'!$H$29,"")</f>
        <v>#VALUE!</v>
      </c>
      <c r="B61" s="196" t="str">
        <f t="shared" si="5"/>
        <v/>
      </c>
      <c r="C61" s="196" t="str">
        <f t="shared" si="5"/>
        <v/>
      </c>
      <c r="D61" s="196" t="str">
        <f t="shared" si="5"/>
        <v/>
      </c>
      <c r="E61" s="196" t="str">
        <f t="shared" si="5"/>
        <v/>
      </c>
      <c r="F61" s="196" t="str">
        <f t="shared" si="5"/>
        <v/>
      </c>
      <c r="G61" s="119" t="str">
        <f t="shared" si="3"/>
        <v/>
      </c>
      <c r="H61" s="4" t="e">
        <f t="shared" si="4"/>
        <v>#NUM!</v>
      </c>
      <c r="I61" s="238"/>
      <c r="J61" s="239"/>
      <c r="K61" s="239"/>
      <c r="L61" s="239"/>
      <c r="M61" s="239"/>
      <c r="N61" s="7"/>
      <c r="O61" s="192"/>
      <c r="Q61"/>
      <c r="R61"/>
    </row>
    <row r="62" spans="1:18" ht="10.5" customHeight="1" thickBot="1" x14ac:dyDescent="0.35">
      <c r="A62" s="4" t="e">
        <f>IF('POUR COMMENCER'!$E$14&gt;=A61,A61+'POUR COMMENCER'!$H$29,"")</f>
        <v>#VALUE!</v>
      </c>
      <c r="B62" s="196" t="str">
        <f t="shared" si="5"/>
        <v/>
      </c>
      <c r="C62" s="196" t="str">
        <f t="shared" si="5"/>
        <v/>
      </c>
      <c r="D62" s="196" t="str">
        <f t="shared" si="5"/>
        <v/>
      </c>
      <c r="E62" s="196" t="str">
        <f t="shared" si="5"/>
        <v/>
      </c>
      <c r="F62" s="196" t="str">
        <f t="shared" si="5"/>
        <v/>
      </c>
      <c r="G62" s="119" t="str">
        <f t="shared" si="3"/>
        <v/>
      </c>
      <c r="H62" s="4" t="e">
        <f t="shared" si="4"/>
        <v>#NUM!</v>
      </c>
      <c r="I62" s="240"/>
      <c r="J62" s="241"/>
      <c r="K62" s="241"/>
      <c r="L62" s="241"/>
      <c r="M62" s="241"/>
      <c r="N62" s="193"/>
      <c r="O62" s="194"/>
      <c r="Q62"/>
      <c r="R62"/>
    </row>
    <row r="63" spans="1:18" ht="10.5" customHeight="1" x14ac:dyDescent="0.3">
      <c r="A63" s="4" t="e">
        <f>IF('POUR COMMENCER'!$E$14&gt;=A62,A62+'POUR COMMENCER'!$H$29,"")</f>
        <v>#VALUE!</v>
      </c>
      <c r="B63" s="196" t="str">
        <f t="shared" si="5"/>
        <v/>
      </c>
      <c r="C63" s="196" t="str">
        <f t="shared" si="5"/>
        <v/>
      </c>
      <c r="D63" s="196" t="str">
        <f t="shared" si="5"/>
        <v/>
      </c>
      <c r="E63" s="196" t="str">
        <f t="shared" si="5"/>
        <v/>
      </c>
      <c r="F63" s="196" t="str">
        <f t="shared" si="5"/>
        <v/>
      </c>
      <c r="G63" s="119" t="str">
        <f t="shared" si="3"/>
        <v/>
      </c>
      <c r="H63" s="4" t="e">
        <f t="shared" si="4"/>
        <v>#NUM!</v>
      </c>
      <c r="I63" s="187"/>
      <c r="J63" s="187"/>
      <c r="K63" s="187"/>
      <c r="L63" s="187"/>
      <c r="M63" s="187"/>
      <c r="Q63"/>
      <c r="R63"/>
    </row>
    <row r="64" spans="1:18" ht="10.5" customHeight="1" x14ac:dyDescent="0.3">
      <c r="A64" s="4" t="e">
        <f>IF('POUR COMMENCER'!$E$14&gt;=A63,A63+'POUR COMMENCER'!$H$29,"")</f>
        <v>#VALUE!</v>
      </c>
      <c r="B64" s="196" t="str">
        <f t="shared" si="5"/>
        <v/>
      </c>
      <c r="C64" s="196" t="str">
        <f t="shared" si="5"/>
        <v/>
      </c>
      <c r="D64" s="196" t="str">
        <f t="shared" si="5"/>
        <v/>
      </c>
      <c r="E64" s="196" t="str">
        <f t="shared" si="5"/>
        <v/>
      </c>
      <c r="F64" s="196" t="str">
        <f t="shared" si="5"/>
        <v/>
      </c>
      <c r="G64" s="119" t="str">
        <f t="shared" si="3"/>
        <v/>
      </c>
      <c r="H64" s="4" t="e">
        <f t="shared" si="4"/>
        <v>#NUM!</v>
      </c>
      <c r="Q64"/>
      <c r="R64"/>
    </row>
    <row r="65" spans="1:18" ht="10.5" customHeight="1" x14ac:dyDescent="0.3">
      <c r="A65" s="4" t="e">
        <f>IF('POUR COMMENCER'!$E$14&gt;=A64,A64+'POUR COMMENCER'!$H$29,"")</f>
        <v>#VALUE!</v>
      </c>
      <c r="B65" s="196" t="str">
        <f t="shared" si="5"/>
        <v/>
      </c>
      <c r="C65" s="196" t="str">
        <f t="shared" si="5"/>
        <v/>
      </c>
      <c r="D65" s="196" t="str">
        <f t="shared" si="5"/>
        <v/>
      </c>
      <c r="E65" s="196" t="str">
        <f t="shared" si="5"/>
        <v/>
      </c>
      <c r="F65" s="196" t="str">
        <f t="shared" si="5"/>
        <v/>
      </c>
      <c r="G65" s="119" t="str">
        <f t="shared" si="3"/>
        <v/>
      </c>
      <c r="H65" s="4" t="e">
        <f t="shared" si="4"/>
        <v>#NUM!</v>
      </c>
      <c r="I65" s="16"/>
      <c r="J65" s="13"/>
      <c r="K65" s="13"/>
      <c r="Q65"/>
      <c r="R65"/>
    </row>
    <row r="66" spans="1:18" ht="10.5" customHeight="1" x14ac:dyDescent="0.3">
      <c r="A66" s="4" t="e">
        <f>IF('POUR COMMENCER'!$E$14&gt;=A65,A65+'POUR COMMENCER'!$H$29,"")</f>
        <v>#VALUE!</v>
      </c>
      <c r="B66" s="196" t="str">
        <f t="shared" si="5"/>
        <v/>
      </c>
      <c r="C66" s="196" t="str">
        <f t="shared" si="5"/>
        <v/>
      </c>
      <c r="D66" s="196" t="str">
        <f t="shared" si="5"/>
        <v/>
      </c>
      <c r="E66" s="196" t="str">
        <f t="shared" si="5"/>
        <v/>
      </c>
      <c r="F66" s="196" t="str">
        <f t="shared" si="5"/>
        <v/>
      </c>
      <c r="G66" s="119" t="str">
        <f t="shared" si="3"/>
        <v/>
      </c>
      <c r="H66" s="4" t="e">
        <f t="shared" si="4"/>
        <v>#NUM!</v>
      </c>
      <c r="I66" s="141"/>
      <c r="J66" s="142"/>
      <c r="K66" s="142"/>
      <c r="O66" s="142"/>
      <c r="Q66"/>
      <c r="R66"/>
    </row>
    <row r="67" spans="1:18" ht="10.5" customHeight="1" x14ac:dyDescent="0.3">
      <c r="A67" s="4" t="e">
        <f>IF('POUR COMMENCER'!$E$14&gt;=A66,A66+'POUR COMMENCER'!$H$29,"")</f>
        <v>#VALUE!</v>
      </c>
      <c r="B67" s="196" t="str">
        <f t="shared" si="5"/>
        <v/>
      </c>
      <c r="C67" s="196" t="str">
        <f t="shared" si="5"/>
        <v/>
      </c>
      <c r="D67" s="196" t="str">
        <f t="shared" si="5"/>
        <v/>
      </c>
      <c r="E67" s="196" t="str">
        <f t="shared" si="5"/>
        <v/>
      </c>
      <c r="F67" s="196" t="str">
        <f t="shared" si="5"/>
        <v/>
      </c>
      <c r="G67" s="119" t="str">
        <f t="shared" si="3"/>
        <v/>
      </c>
      <c r="H67" s="4" t="e">
        <f t="shared" si="4"/>
        <v>#NUM!</v>
      </c>
      <c r="I67" s="125"/>
      <c r="J67" s="15"/>
      <c r="K67" s="15"/>
      <c r="L67" s="140"/>
      <c r="M67" s="140"/>
      <c r="N67" s="140"/>
      <c r="Q67"/>
      <c r="R67"/>
    </row>
    <row r="68" spans="1:18" ht="10.5" customHeight="1" x14ac:dyDescent="0.3">
      <c r="A68" s="4" t="e">
        <f>IF('POUR COMMENCER'!$E$14&gt;=A67,A67+'POUR COMMENCER'!$H$29,"")</f>
        <v>#VALUE!</v>
      </c>
      <c r="B68" s="196" t="str">
        <f t="shared" si="5"/>
        <v/>
      </c>
      <c r="C68" s="196" t="str">
        <f t="shared" si="5"/>
        <v/>
      </c>
      <c r="D68" s="196" t="str">
        <f t="shared" si="5"/>
        <v/>
      </c>
      <c r="E68" s="196" t="str">
        <f t="shared" si="5"/>
        <v/>
      </c>
      <c r="F68" s="196" t="str">
        <f t="shared" si="5"/>
        <v/>
      </c>
      <c r="G68" s="119" t="str">
        <f t="shared" si="3"/>
        <v/>
      </c>
      <c r="H68" s="4" t="e">
        <f t="shared" si="4"/>
        <v>#NUM!</v>
      </c>
      <c r="I68" s="141"/>
      <c r="J68" s="142"/>
      <c r="K68" s="142"/>
      <c r="O68" s="142"/>
      <c r="Q68"/>
      <c r="R68"/>
    </row>
    <row r="69" spans="1:18" ht="10.5" customHeight="1" x14ac:dyDescent="0.3">
      <c r="A69" s="4" t="e">
        <f>IF('POUR COMMENCER'!$E$14&gt;=A68,A68+'POUR COMMENCER'!$H$29,"")</f>
        <v>#VALUE!</v>
      </c>
      <c r="B69" s="196" t="str">
        <f t="shared" si="5"/>
        <v/>
      </c>
      <c r="C69" s="196" t="str">
        <f t="shared" si="5"/>
        <v/>
      </c>
      <c r="D69" s="196" t="str">
        <f t="shared" si="5"/>
        <v/>
      </c>
      <c r="E69" s="196" t="str">
        <f t="shared" si="5"/>
        <v/>
      </c>
      <c r="F69" s="196" t="str">
        <f t="shared" si="5"/>
        <v/>
      </c>
      <c r="G69" s="119" t="str">
        <f t="shared" si="3"/>
        <v/>
      </c>
      <c r="H69" s="4" t="e">
        <f t="shared" si="4"/>
        <v>#NUM!</v>
      </c>
      <c r="I69" s="126"/>
      <c r="J69" s="127"/>
      <c r="K69" s="127"/>
      <c r="Q69"/>
      <c r="R69"/>
    </row>
    <row r="70" spans="1:18" ht="10.5" customHeight="1" thickBot="1" x14ac:dyDescent="0.35">
      <c r="A70" s="4" t="e">
        <f>IF('POUR COMMENCER'!$E$14&gt;=A69,A69+'POUR COMMENCER'!$H$29,"")</f>
        <v>#VALUE!</v>
      </c>
      <c r="B70" s="196" t="str">
        <f t="shared" si="5"/>
        <v/>
      </c>
      <c r="C70" s="196" t="str">
        <f t="shared" si="5"/>
        <v/>
      </c>
      <c r="D70" s="196" t="str">
        <f t="shared" si="5"/>
        <v/>
      </c>
      <c r="E70" s="196" t="str">
        <f t="shared" si="5"/>
        <v/>
      </c>
      <c r="F70" s="196" t="str">
        <f t="shared" si="5"/>
        <v/>
      </c>
      <c r="G70" s="119" t="str">
        <f t="shared" si="3"/>
        <v/>
      </c>
      <c r="H70" s="4" t="e">
        <f t="shared" si="4"/>
        <v>#NUM!</v>
      </c>
      <c r="Q70"/>
      <c r="R70"/>
    </row>
    <row r="71" spans="1:18" ht="10.5" customHeight="1" x14ac:dyDescent="0.3">
      <c r="A71" s="4" t="e">
        <f>IF('POUR COMMENCER'!$E$14&gt;=A70,A70+'POUR COMMENCER'!$H$29,"")</f>
        <v>#VALUE!</v>
      </c>
      <c r="B71" s="196" t="str">
        <f t="shared" si="5"/>
        <v/>
      </c>
      <c r="C71" s="196" t="str">
        <f t="shared" si="5"/>
        <v/>
      </c>
      <c r="D71" s="196" t="str">
        <f t="shared" si="5"/>
        <v/>
      </c>
      <c r="E71" s="196" t="str">
        <f t="shared" si="5"/>
        <v/>
      </c>
      <c r="F71" s="196" t="str">
        <f t="shared" si="5"/>
        <v/>
      </c>
      <c r="G71" s="119" t="str">
        <f t="shared" si="3"/>
        <v/>
      </c>
      <c r="H71" s="4" t="e">
        <f t="shared" si="4"/>
        <v>#NUM!</v>
      </c>
      <c r="I71" s="217" t="s">
        <v>92</v>
      </c>
      <c r="J71" s="218"/>
      <c r="K71" s="218"/>
      <c r="L71" s="218"/>
      <c r="M71" s="218"/>
      <c r="N71" s="218"/>
      <c r="O71" s="219"/>
      <c r="Q71"/>
      <c r="R71"/>
    </row>
    <row r="72" spans="1:18" ht="10.5" customHeight="1" x14ac:dyDescent="0.3">
      <c r="A72" s="4" t="e">
        <f>IF('POUR COMMENCER'!$E$14&gt;=A71,A71+'POUR COMMENCER'!$H$29,"")</f>
        <v>#VALUE!</v>
      </c>
      <c r="B72" s="196" t="str">
        <f t="shared" ref="B72:F103" si="6">B71</f>
        <v/>
      </c>
      <c r="C72" s="196" t="str">
        <f t="shared" si="6"/>
        <v/>
      </c>
      <c r="D72" s="196" t="str">
        <f t="shared" si="6"/>
        <v/>
      </c>
      <c r="E72" s="196" t="str">
        <f t="shared" si="6"/>
        <v/>
      </c>
      <c r="F72" s="196" t="str">
        <f t="shared" si="6"/>
        <v/>
      </c>
      <c r="G72" s="119" t="str">
        <f t="shared" si="3"/>
        <v/>
      </c>
      <c r="H72" s="4" t="e">
        <f t="shared" si="4"/>
        <v>#NUM!</v>
      </c>
      <c r="I72" s="146"/>
      <c r="J72" s="7"/>
      <c r="K72" s="7"/>
      <c r="L72" s="7"/>
      <c r="M72" s="7"/>
      <c r="N72" s="7"/>
      <c r="O72" s="147"/>
      <c r="Q72"/>
      <c r="R72"/>
    </row>
    <row r="73" spans="1:18" ht="10.5" customHeight="1" x14ac:dyDescent="0.3">
      <c r="A73" s="4" t="e">
        <f>IF('POUR COMMENCER'!$E$14&gt;=A72,A72+'POUR COMMENCER'!$H$29,"")</f>
        <v>#VALUE!</v>
      </c>
      <c r="B73" s="196" t="str">
        <f t="shared" si="6"/>
        <v/>
      </c>
      <c r="C73" s="196" t="str">
        <f t="shared" si="6"/>
        <v/>
      </c>
      <c r="D73" s="196" t="str">
        <f t="shared" si="6"/>
        <v/>
      </c>
      <c r="E73" s="196" t="str">
        <f t="shared" si="6"/>
        <v/>
      </c>
      <c r="F73" s="196" t="str">
        <f t="shared" si="6"/>
        <v/>
      </c>
      <c r="G73" s="119" t="str">
        <f t="shared" si="3"/>
        <v/>
      </c>
      <c r="H73" s="4" t="e">
        <f t="shared" ref="H73:H136" si="7">SMALL($G$1:$G$130,ROW()-6)</f>
        <v>#NUM!</v>
      </c>
      <c r="I73" s="149" t="s">
        <v>93</v>
      </c>
      <c r="J73" s="150"/>
      <c r="K73" s="150"/>
      <c r="L73" s="7"/>
      <c r="M73" s="7"/>
      <c r="N73" s="7"/>
      <c r="O73" s="151"/>
      <c r="Q73"/>
      <c r="R73"/>
    </row>
    <row r="74" spans="1:18" ht="10.5" customHeight="1" thickBot="1" x14ac:dyDescent="0.35">
      <c r="A74" s="4" t="e">
        <f>IF('POUR COMMENCER'!$E$14&gt;=A73,A73+'POUR COMMENCER'!$H$29,"")</f>
        <v>#VALUE!</v>
      </c>
      <c r="B74" s="196" t="str">
        <f t="shared" si="6"/>
        <v/>
      </c>
      <c r="C74" s="196" t="str">
        <f t="shared" si="6"/>
        <v/>
      </c>
      <c r="D74" s="196" t="str">
        <f t="shared" si="6"/>
        <v/>
      </c>
      <c r="E74" s="196" t="str">
        <f t="shared" si="6"/>
        <v/>
      </c>
      <c r="F74" s="196" t="str">
        <f t="shared" si="6"/>
        <v/>
      </c>
      <c r="G74" s="119" t="str">
        <f t="shared" ref="G74:G117" si="8">IF(AND(B74=B73,C74=C73,D74=D73,E74=E73,F74=F73),"",A74)</f>
        <v/>
      </c>
      <c r="H74" s="4" t="e">
        <f t="shared" si="7"/>
        <v>#NUM!</v>
      </c>
      <c r="I74" s="152"/>
      <c r="J74" s="153"/>
      <c r="K74" s="153"/>
      <c r="L74" s="153"/>
      <c r="M74" s="153"/>
      <c r="N74" s="153"/>
      <c r="O74" s="148"/>
      <c r="Q74"/>
      <c r="R74"/>
    </row>
    <row r="75" spans="1:18" ht="10.5" customHeight="1" x14ac:dyDescent="0.3">
      <c r="A75" s="4" t="e">
        <f>IF('POUR COMMENCER'!$E$14&gt;=A74,A74+'POUR COMMENCER'!$H$29,"")</f>
        <v>#VALUE!</v>
      </c>
      <c r="B75" s="196" t="str">
        <f t="shared" si="6"/>
        <v/>
      </c>
      <c r="C75" s="196" t="str">
        <f t="shared" si="6"/>
        <v/>
      </c>
      <c r="D75" s="196" t="str">
        <f t="shared" si="6"/>
        <v/>
      </c>
      <c r="E75" s="196" t="str">
        <f t="shared" si="6"/>
        <v/>
      </c>
      <c r="F75" s="196" t="str">
        <f t="shared" si="6"/>
        <v/>
      </c>
      <c r="G75" s="119" t="str">
        <f t="shared" si="8"/>
        <v/>
      </c>
      <c r="H75" s="4" t="e">
        <f t="shared" si="7"/>
        <v>#NUM!</v>
      </c>
      <c r="Q75"/>
      <c r="R75"/>
    </row>
    <row r="76" spans="1:18" ht="10.5" customHeight="1" x14ac:dyDescent="0.3">
      <c r="A76" s="4" t="e">
        <f>IF('POUR COMMENCER'!$E$14&gt;=A75,A75+'POUR COMMENCER'!$H$29,"")</f>
        <v>#VALUE!</v>
      </c>
      <c r="B76" s="196" t="str">
        <f t="shared" si="6"/>
        <v/>
      </c>
      <c r="C76" s="196" t="str">
        <f t="shared" si="6"/>
        <v/>
      </c>
      <c r="D76" s="196" t="str">
        <f t="shared" si="6"/>
        <v/>
      </c>
      <c r="E76" s="196" t="str">
        <f t="shared" si="6"/>
        <v/>
      </c>
      <c r="F76" s="196" t="str">
        <f t="shared" si="6"/>
        <v/>
      </c>
      <c r="G76" s="119" t="str">
        <f t="shared" si="8"/>
        <v/>
      </c>
      <c r="H76" s="4" t="e">
        <f t="shared" si="7"/>
        <v>#NUM!</v>
      </c>
      <c r="Q76"/>
      <c r="R76"/>
    </row>
    <row r="77" spans="1:18" ht="10.5" customHeight="1" x14ac:dyDescent="0.3">
      <c r="A77" s="4" t="e">
        <f>IF('POUR COMMENCER'!$E$14&gt;=A76,A76+'POUR COMMENCER'!$H$29,"")</f>
        <v>#VALUE!</v>
      </c>
      <c r="B77" s="196" t="str">
        <f t="shared" si="6"/>
        <v/>
      </c>
      <c r="C77" s="196" t="str">
        <f t="shared" si="6"/>
        <v/>
      </c>
      <c r="D77" s="196" t="str">
        <f t="shared" si="6"/>
        <v/>
      </c>
      <c r="E77" s="196" t="str">
        <f t="shared" si="6"/>
        <v/>
      </c>
      <c r="F77" s="196" t="str">
        <f t="shared" si="6"/>
        <v/>
      </c>
      <c r="G77" s="119" t="str">
        <f t="shared" si="8"/>
        <v/>
      </c>
      <c r="H77" s="4" t="e">
        <f t="shared" si="7"/>
        <v>#NUM!</v>
      </c>
      <c r="Q77"/>
      <c r="R77"/>
    </row>
    <row r="78" spans="1:18" ht="10.5" customHeight="1" x14ac:dyDescent="0.3">
      <c r="A78" s="4" t="e">
        <f>IF('POUR COMMENCER'!$E$14&gt;=A77,A77+'POUR COMMENCER'!$H$29,"")</f>
        <v>#VALUE!</v>
      </c>
      <c r="B78" s="196" t="str">
        <f t="shared" si="6"/>
        <v/>
      </c>
      <c r="C78" s="196" t="str">
        <f t="shared" si="6"/>
        <v/>
      </c>
      <c r="D78" s="196" t="str">
        <f t="shared" si="6"/>
        <v/>
      </c>
      <c r="E78" s="196" t="str">
        <f t="shared" si="6"/>
        <v/>
      </c>
      <c r="F78" s="196" t="str">
        <f t="shared" si="6"/>
        <v/>
      </c>
      <c r="G78" s="119" t="str">
        <f t="shared" si="8"/>
        <v/>
      </c>
      <c r="H78" s="4" t="e">
        <f t="shared" si="7"/>
        <v>#NUM!</v>
      </c>
      <c r="Q78"/>
      <c r="R78"/>
    </row>
    <row r="79" spans="1:18" ht="10.5" customHeight="1" x14ac:dyDescent="0.3">
      <c r="A79" s="4" t="e">
        <f>IF('POUR COMMENCER'!$E$14&gt;=A78,A78+'POUR COMMENCER'!$H$29,"")</f>
        <v>#VALUE!</v>
      </c>
      <c r="B79" s="196" t="str">
        <f t="shared" si="6"/>
        <v/>
      </c>
      <c r="C79" s="196" t="str">
        <f t="shared" si="6"/>
        <v/>
      </c>
      <c r="D79" s="196" t="str">
        <f t="shared" si="6"/>
        <v/>
      </c>
      <c r="E79" s="196" t="str">
        <f t="shared" si="6"/>
        <v/>
      </c>
      <c r="F79" s="196" t="str">
        <f t="shared" si="6"/>
        <v/>
      </c>
      <c r="G79" s="119" t="str">
        <f t="shared" si="8"/>
        <v/>
      </c>
      <c r="H79" s="4" t="e">
        <f t="shared" si="7"/>
        <v>#NUM!</v>
      </c>
      <c r="Q79"/>
      <c r="R79"/>
    </row>
    <row r="80" spans="1:18" ht="10.5" customHeight="1" x14ac:dyDescent="0.3">
      <c r="A80" s="4" t="e">
        <f>IF('POUR COMMENCER'!$E$14&gt;=A79,A79+'POUR COMMENCER'!$H$29,"")</f>
        <v>#VALUE!</v>
      </c>
      <c r="B80" s="196" t="str">
        <f t="shared" si="6"/>
        <v/>
      </c>
      <c r="C80" s="196" t="str">
        <f t="shared" si="6"/>
        <v/>
      </c>
      <c r="D80" s="196" t="str">
        <f t="shared" si="6"/>
        <v/>
      </c>
      <c r="E80" s="196" t="str">
        <f t="shared" si="6"/>
        <v/>
      </c>
      <c r="F80" s="196" t="str">
        <f t="shared" si="6"/>
        <v/>
      </c>
      <c r="G80" s="119" t="str">
        <f t="shared" si="8"/>
        <v/>
      </c>
      <c r="H80" s="4" t="e">
        <f t="shared" si="7"/>
        <v>#NUM!</v>
      </c>
      <c r="Q80"/>
      <c r="R80"/>
    </row>
    <row r="81" spans="1:18" ht="10.5" customHeight="1" x14ac:dyDescent="0.3">
      <c r="A81" s="4" t="e">
        <f>IF('POUR COMMENCER'!$E$14&gt;=A80,A80+'POUR COMMENCER'!$H$29,"")</f>
        <v>#VALUE!</v>
      </c>
      <c r="B81" s="196" t="str">
        <f t="shared" si="6"/>
        <v/>
      </c>
      <c r="C81" s="196" t="str">
        <f t="shared" si="6"/>
        <v/>
      </c>
      <c r="D81" s="196" t="str">
        <f t="shared" si="6"/>
        <v/>
      </c>
      <c r="E81" s="196" t="str">
        <f t="shared" si="6"/>
        <v/>
      </c>
      <c r="F81" s="196" t="str">
        <f t="shared" si="6"/>
        <v/>
      </c>
      <c r="G81" s="119" t="str">
        <f t="shared" si="8"/>
        <v/>
      </c>
      <c r="H81" s="4" t="e">
        <f t="shared" si="7"/>
        <v>#NUM!</v>
      </c>
      <c r="Q81"/>
      <c r="R81"/>
    </row>
    <row r="82" spans="1:18" ht="10.5" customHeight="1" x14ac:dyDescent="0.3">
      <c r="A82" s="4" t="e">
        <f>IF('POUR COMMENCER'!$E$14&gt;=A81,A81+'POUR COMMENCER'!$H$29,"")</f>
        <v>#VALUE!</v>
      </c>
      <c r="B82" s="196" t="str">
        <f t="shared" si="6"/>
        <v/>
      </c>
      <c r="C82" s="196" t="str">
        <f t="shared" si="6"/>
        <v/>
      </c>
      <c r="D82" s="196" t="str">
        <f t="shared" si="6"/>
        <v/>
      </c>
      <c r="E82" s="196" t="str">
        <f t="shared" si="6"/>
        <v/>
      </c>
      <c r="F82" s="196" t="str">
        <f t="shared" si="6"/>
        <v/>
      </c>
      <c r="G82" s="119" t="str">
        <f t="shared" si="8"/>
        <v/>
      </c>
      <c r="H82" s="4" t="e">
        <f t="shared" si="7"/>
        <v>#NUM!</v>
      </c>
      <c r="Q82"/>
      <c r="R82"/>
    </row>
    <row r="83" spans="1:18" ht="10.5" customHeight="1" x14ac:dyDescent="0.3">
      <c r="A83" s="4" t="e">
        <f>IF('POUR COMMENCER'!$E$14&gt;=A82,A82+'POUR COMMENCER'!$H$29,"")</f>
        <v>#VALUE!</v>
      </c>
      <c r="B83" s="196" t="str">
        <f t="shared" si="6"/>
        <v/>
      </c>
      <c r="C83" s="196" t="str">
        <f t="shared" si="6"/>
        <v/>
      </c>
      <c r="D83" s="196" t="str">
        <f t="shared" si="6"/>
        <v/>
      </c>
      <c r="E83" s="196" t="str">
        <f t="shared" si="6"/>
        <v/>
      </c>
      <c r="F83" s="196" t="str">
        <f t="shared" si="6"/>
        <v/>
      </c>
      <c r="G83" s="119" t="str">
        <f t="shared" si="8"/>
        <v/>
      </c>
      <c r="H83" s="4" t="e">
        <f t="shared" si="7"/>
        <v>#NUM!</v>
      </c>
      <c r="Q83"/>
      <c r="R83"/>
    </row>
    <row r="84" spans="1:18" ht="10.5" customHeight="1" x14ac:dyDescent="0.3">
      <c r="A84" s="4" t="e">
        <f>IF('POUR COMMENCER'!$E$14&gt;=A83,A83+'POUR COMMENCER'!$H$29,"")</f>
        <v>#VALUE!</v>
      </c>
      <c r="B84" s="196" t="str">
        <f t="shared" si="6"/>
        <v/>
      </c>
      <c r="C84" s="196" t="str">
        <f t="shared" si="6"/>
        <v/>
      </c>
      <c r="D84" s="196" t="str">
        <f t="shared" si="6"/>
        <v/>
      </c>
      <c r="E84" s="196" t="str">
        <f t="shared" si="6"/>
        <v/>
      </c>
      <c r="F84" s="196" t="str">
        <f t="shared" si="6"/>
        <v/>
      </c>
      <c r="G84" s="119" t="str">
        <f t="shared" si="8"/>
        <v/>
      </c>
      <c r="H84" s="4" t="e">
        <f t="shared" si="7"/>
        <v>#NUM!</v>
      </c>
      <c r="Q84"/>
      <c r="R84"/>
    </row>
    <row r="85" spans="1:18" ht="10.5" customHeight="1" x14ac:dyDescent="0.3">
      <c r="A85" s="4" t="e">
        <f>IF('POUR COMMENCER'!$E$14&gt;=A84,A84+'POUR COMMENCER'!$H$29,"")</f>
        <v>#VALUE!</v>
      </c>
      <c r="B85" s="196" t="str">
        <f t="shared" si="6"/>
        <v/>
      </c>
      <c r="C85" s="196" t="str">
        <f t="shared" si="6"/>
        <v/>
      </c>
      <c r="D85" s="196" t="str">
        <f t="shared" si="6"/>
        <v/>
      </c>
      <c r="E85" s="196" t="str">
        <f t="shared" si="6"/>
        <v/>
      </c>
      <c r="F85" s="196" t="str">
        <f t="shared" si="6"/>
        <v/>
      </c>
      <c r="G85" s="119" t="str">
        <f t="shared" si="8"/>
        <v/>
      </c>
      <c r="H85" s="4" t="e">
        <f t="shared" si="7"/>
        <v>#NUM!</v>
      </c>
      <c r="Q85"/>
      <c r="R85"/>
    </row>
    <row r="86" spans="1:18" ht="10.5" customHeight="1" x14ac:dyDescent="0.3">
      <c r="A86" s="4" t="e">
        <f>IF('POUR COMMENCER'!$E$14&gt;=A85,A85+'POUR COMMENCER'!$H$29,"")</f>
        <v>#VALUE!</v>
      </c>
      <c r="B86" s="196" t="str">
        <f t="shared" si="6"/>
        <v/>
      </c>
      <c r="C86" s="196" t="str">
        <f t="shared" si="6"/>
        <v/>
      </c>
      <c r="D86" s="196" t="str">
        <f t="shared" si="6"/>
        <v/>
      </c>
      <c r="E86" s="196" t="str">
        <f t="shared" si="6"/>
        <v/>
      </c>
      <c r="F86" s="196" t="str">
        <f t="shared" si="6"/>
        <v/>
      </c>
      <c r="G86" s="119" t="str">
        <f t="shared" si="8"/>
        <v/>
      </c>
      <c r="H86" s="4" t="e">
        <f t="shared" si="7"/>
        <v>#NUM!</v>
      </c>
      <c r="Q86"/>
      <c r="R86"/>
    </row>
    <row r="87" spans="1:18" ht="10.5" customHeight="1" x14ac:dyDescent="0.3">
      <c r="A87" s="4" t="e">
        <f>IF('POUR COMMENCER'!$E$14&gt;=A86,A86+'POUR COMMENCER'!$H$29,"")</f>
        <v>#VALUE!</v>
      </c>
      <c r="B87" s="196" t="str">
        <f t="shared" si="6"/>
        <v/>
      </c>
      <c r="C87" s="196" t="str">
        <f t="shared" si="6"/>
        <v/>
      </c>
      <c r="D87" s="196" t="str">
        <f t="shared" si="6"/>
        <v/>
      </c>
      <c r="E87" s="196" t="str">
        <f t="shared" si="6"/>
        <v/>
      </c>
      <c r="F87" s="196" t="str">
        <f t="shared" si="6"/>
        <v/>
      </c>
      <c r="G87" s="119" t="str">
        <f t="shared" si="8"/>
        <v/>
      </c>
      <c r="H87" s="4" t="e">
        <f t="shared" si="7"/>
        <v>#NUM!</v>
      </c>
      <c r="Q87"/>
      <c r="R87"/>
    </row>
    <row r="88" spans="1:18" ht="10.5" customHeight="1" x14ac:dyDescent="0.3">
      <c r="A88" s="4" t="e">
        <f>IF('POUR COMMENCER'!$E$14&gt;=A87,A87+'POUR COMMENCER'!$H$29,"")</f>
        <v>#VALUE!</v>
      </c>
      <c r="B88" s="196" t="str">
        <f t="shared" si="6"/>
        <v/>
      </c>
      <c r="C88" s="196" t="str">
        <f t="shared" si="6"/>
        <v/>
      </c>
      <c r="D88" s="196" t="str">
        <f t="shared" si="6"/>
        <v/>
      </c>
      <c r="E88" s="196" t="str">
        <f t="shared" si="6"/>
        <v/>
      </c>
      <c r="F88" s="196" t="str">
        <f t="shared" si="6"/>
        <v/>
      </c>
      <c r="G88" s="119" t="str">
        <f t="shared" si="8"/>
        <v/>
      </c>
      <c r="H88" s="4" t="e">
        <f t="shared" si="7"/>
        <v>#NUM!</v>
      </c>
      <c r="Q88"/>
      <c r="R88"/>
    </row>
    <row r="89" spans="1:18" ht="10.5" customHeight="1" x14ac:dyDescent="0.3">
      <c r="A89" s="4" t="e">
        <f>IF('POUR COMMENCER'!$E$14&gt;=A88,A88+'POUR COMMENCER'!$H$29,"")</f>
        <v>#VALUE!</v>
      </c>
      <c r="B89" s="196" t="str">
        <f t="shared" si="6"/>
        <v/>
      </c>
      <c r="C89" s="196" t="str">
        <f t="shared" si="6"/>
        <v/>
      </c>
      <c r="D89" s="196" t="str">
        <f t="shared" si="6"/>
        <v/>
      </c>
      <c r="E89" s="196" t="str">
        <f t="shared" si="6"/>
        <v/>
      </c>
      <c r="F89" s="196" t="str">
        <f t="shared" si="6"/>
        <v/>
      </c>
      <c r="G89" s="119" t="str">
        <f t="shared" si="8"/>
        <v/>
      </c>
      <c r="H89" s="4" t="e">
        <f t="shared" si="7"/>
        <v>#NUM!</v>
      </c>
      <c r="Q89"/>
      <c r="R89"/>
    </row>
    <row r="90" spans="1:18" ht="10.5" customHeight="1" x14ac:dyDescent="0.3">
      <c r="A90" s="4" t="e">
        <f>IF('POUR COMMENCER'!$E$14&gt;=A89,A89+'POUR COMMENCER'!$H$29,"")</f>
        <v>#VALUE!</v>
      </c>
      <c r="B90" s="196" t="str">
        <f t="shared" si="6"/>
        <v/>
      </c>
      <c r="C90" s="196" t="str">
        <f t="shared" si="6"/>
        <v/>
      </c>
      <c r="D90" s="196" t="str">
        <f t="shared" si="6"/>
        <v/>
      </c>
      <c r="E90" s="196" t="str">
        <f t="shared" si="6"/>
        <v/>
      </c>
      <c r="F90" s="196" t="str">
        <f t="shared" si="6"/>
        <v/>
      </c>
      <c r="G90" s="119" t="str">
        <f t="shared" si="8"/>
        <v/>
      </c>
      <c r="H90" s="4" t="e">
        <f t="shared" si="7"/>
        <v>#NUM!</v>
      </c>
      <c r="Q90"/>
      <c r="R90"/>
    </row>
    <row r="91" spans="1:18" ht="10.5" customHeight="1" x14ac:dyDescent="0.3">
      <c r="A91" s="4" t="e">
        <f>IF('POUR COMMENCER'!$E$14&gt;=A90,A90+'POUR COMMENCER'!$H$29,"")</f>
        <v>#VALUE!</v>
      </c>
      <c r="B91" s="196" t="str">
        <f t="shared" si="6"/>
        <v/>
      </c>
      <c r="C91" s="196" t="str">
        <f t="shared" si="6"/>
        <v/>
      </c>
      <c r="D91" s="196" t="str">
        <f t="shared" si="6"/>
        <v/>
      </c>
      <c r="E91" s="196" t="str">
        <f t="shared" si="6"/>
        <v/>
      </c>
      <c r="F91" s="196" t="str">
        <f t="shared" si="6"/>
        <v/>
      </c>
      <c r="G91" s="119" t="str">
        <f t="shared" si="8"/>
        <v/>
      </c>
      <c r="H91" s="4" t="e">
        <f t="shared" si="7"/>
        <v>#NUM!</v>
      </c>
      <c r="Q91"/>
      <c r="R91"/>
    </row>
    <row r="92" spans="1:18" ht="10.5" customHeight="1" x14ac:dyDescent="0.3">
      <c r="A92" s="4" t="e">
        <f>IF('POUR COMMENCER'!$E$14&gt;=A91,A91+'POUR COMMENCER'!$H$29,"")</f>
        <v>#VALUE!</v>
      </c>
      <c r="B92" s="196" t="str">
        <f t="shared" si="6"/>
        <v/>
      </c>
      <c r="C92" s="196" t="str">
        <f t="shared" si="6"/>
        <v/>
      </c>
      <c r="D92" s="196" t="str">
        <f t="shared" si="6"/>
        <v/>
      </c>
      <c r="E92" s="196" t="str">
        <f t="shared" si="6"/>
        <v/>
      </c>
      <c r="F92" s="196" t="str">
        <f t="shared" si="6"/>
        <v/>
      </c>
      <c r="G92" s="119" t="str">
        <f t="shared" si="8"/>
        <v/>
      </c>
      <c r="H92" s="4" t="e">
        <f t="shared" si="7"/>
        <v>#NUM!</v>
      </c>
      <c r="Q92"/>
      <c r="R92"/>
    </row>
    <row r="93" spans="1:18" ht="10.5" customHeight="1" x14ac:dyDescent="0.3">
      <c r="A93" s="4" t="e">
        <f>IF('POUR COMMENCER'!$E$14&gt;=A92,A92+'POUR COMMENCER'!$H$29,"")</f>
        <v>#VALUE!</v>
      </c>
      <c r="B93" s="196" t="str">
        <f t="shared" si="6"/>
        <v/>
      </c>
      <c r="C93" s="196" t="str">
        <f t="shared" si="6"/>
        <v/>
      </c>
      <c r="D93" s="196" t="str">
        <f t="shared" si="6"/>
        <v/>
      </c>
      <c r="E93" s="196" t="str">
        <f t="shared" si="6"/>
        <v/>
      </c>
      <c r="F93" s="196" t="str">
        <f t="shared" si="6"/>
        <v/>
      </c>
      <c r="G93" s="119" t="str">
        <f t="shared" si="8"/>
        <v/>
      </c>
      <c r="H93" s="4" t="e">
        <f t="shared" si="7"/>
        <v>#NUM!</v>
      </c>
      <c r="Q93"/>
      <c r="R93"/>
    </row>
    <row r="94" spans="1:18" ht="10.5" customHeight="1" x14ac:dyDescent="0.3">
      <c r="A94" s="4" t="e">
        <f>IF('POUR COMMENCER'!$E$14&gt;=A93,A93+'POUR COMMENCER'!$H$29,"")</f>
        <v>#VALUE!</v>
      </c>
      <c r="B94" s="196" t="str">
        <f t="shared" si="6"/>
        <v/>
      </c>
      <c r="C94" s="196" t="str">
        <f t="shared" si="6"/>
        <v/>
      </c>
      <c r="D94" s="196" t="str">
        <f t="shared" si="6"/>
        <v/>
      </c>
      <c r="E94" s="196" t="str">
        <f t="shared" si="6"/>
        <v/>
      </c>
      <c r="F94" s="196" t="str">
        <f t="shared" si="6"/>
        <v/>
      </c>
      <c r="G94" s="119" t="str">
        <f t="shared" si="8"/>
        <v/>
      </c>
      <c r="H94" s="4" t="e">
        <f t="shared" si="7"/>
        <v>#NUM!</v>
      </c>
      <c r="Q94"/>
      <c r="R94"/>
    </row>
    <row r="95" spans="1:18" ht="10.5" customHeight="1" x14ac:dyDescent="0.3">
      <c r="A95" s="4" t="e">
        <f>IF('POUR COMMENCER'!$E$14&gt;=A94,A94+'POUR COMMENCER'!$H$29,"")</f>
        <v>#VALUE!</v>
      </c>
      <c r="B95" s="196" t="str">
        <f t="shared" si="6"/>
        <v/>
      </c>
      <c r="C95" s="196" t="str">
        <f t="shared" si="6"/>
        <v/>
      </c>
      <c r="D95" s="196" t="str">
        <f t="shared" si="6"/>
        <v/>
      </c>
      <c r="E95" s="196" t="str">
        <f t="shared" si="6"/>
        <v/>
      </c>
      <c r="F95" s="196" t="str">
        <f t="shared" si="6"/>
        <v/>
      </c>
      <c r="G95" s="119" t="str">
        <f t="shared" si="8"/>
        <v/>
      </c>
      <c r="H95" s="4" t="e">
        <f t="shared" si="7"/>
        <v>#NUM!</v>
      </c>
      <c r="Q95"/>
      <c r="R95"/>
    </row>
    <row r="96" spans="1:18" ht="10.5" customHeight="1" x14ac:dyDescent="0.3">
      <c r="A96" s="4" t="e">
        <f>IF('POUR COMMENCER'!$E$14&gt;=A95,A95+'POUR COMMENCER'!$H$29,"")</f>
        <v>#VALUE!</v>
      </c>
      <c r="B96" s="196" t="str">
        <f t="shared" si="6"/>
        <v/>
      </c>
      <c r="C96" s="196" t="str">
        <f t="shared" si="6"/>
        <v/>
      </c>
      <c r="D96" s="196" t="str">
        <f t="shared" si="6"/>
        <v/>
      </c>
      <c r="E96" s="196" t="str">
        <f t="shared" si="6"/>
        <v/>
      </c>
      <c r="F96" s="196" t="str">
        <f t="shared" si="6"/>
        <v/>
      </c>
      <c r="G96" s="119" t="str">
        <f t="shared" si="8"/>
        <v/>
      </c>
      <c r="H96" s="4" t="e">
        <f t="shared" si="7"/>
        <v>#NUM!</v>
      </c>
      <c r="Q96"/>
      <c r="R96"/>
    </row>
    <row r="97" spans="1:18" ht="10.5" customHeight="1" x14ac:dyDescent="0.3">
      <c r="A97" s="4" t="e">
        <f>IF('POUR COMMENCER'!$E$14&gt;=A96,A96+'POUR COMMENCER'!$H$29,"")</f>
        <v>#VALUE!</v>
      </c>
      <c r="B97" s="196" t="str">
        <f t="shared" si="6"/>
        <v/>
      </c>
      <c r="C97" s="196" t="str">
        <f t="shared" si="6"/>
        <v/>
      </c>
      <c r="D97" s="196" t="str">
        <f t="shared" si="6"/>
        <v/>
      </c>
      <c r="E97" s="196" t="str">
        <f t="shared" si="6"/>
        <v/>
      </c>
      <c r="F97" s="196" t="str">
        <f t="shared" si="6"/>
        <v/>
      </c>
      <c r="G97" s="119" t="str">
        <f t="shared" si="8"/>
        <v/>
      </c>
      <c r="H97" s="4" t="e">
        <f t="shared" si="7"/>
        <v>#NUM!</v>
      </c>
      <c r="Q97"/>
      <c r="R97"/>
    </row>
    <row r="98" spans="1:18" ht="10.5" customHeight="1" x14ac:dyDescent="0.3">
      <c r="A98" s="4" t="e">
        <f>IF('POUR COMMENCER'!$E$14&gt;=A97,A97+'POUR COMMENCER'!$H$29,"")</f>
        <v>#VALUE!</v>
      </c>
      <c r="B98" s="196" t="str">
        <f t="shared" si="6"/>
        <v/>
      </c>
      <c r="C98" s="196" t="str">
        <f t="shared" si="6"/>
        <v/>
      </c>
      <c r="D98" s="196" t="str">
        <f t="shared" si="6"/>
        <v/>
      </c>
      <c r="E98" s="196" t="str">
        <f t="shared" si="6"/>
        <v/>
      </c>
      <c r="F98" s="196" t="str">
        <f t="shared" si="6"/>
        <v/>
      </c>
      <c r="G98" s="119" t="str">
        <f t="shared" si="8"/>
        <v/>
      </c>
      <c r="H98" s="4" t="e">
        <f t="shared" si="7"/>
        <v>#NUM!</v>
      </c>
      <c r="Q98"/>
      <c r="R98"/>
    </row>
    <row r="99" spans="1:18" ht="10.5" customHeight="1" x14ac:dyDescent="0.3">
      <c r="A99" s="4" t="e">
        <f>IF('POUR COMMENCER'!$E$14&gt;=A98,A98+'POUR COMMENCER'!$H$29,"")</f>
        <v>#VALUE!</v>
      </c>
      <c r="B99" s="196" t="str">
        <f t="shared" si="6"/>
        <v/>
      </c>
      <c r="C99" s="196" t="str">
        <f t="shared" si="6"/>
        <v/>
      </c>
      <c r="D99" s="196" t="str">
        <f t="shared" si="6"/>
        <v/>
      </c>
      <c r="E99" s="196" t="str">
        <f t="shared" si="6"/>
        <v/>
      </c>
      <c r="F99" s="196" t="str">
        <f t="shared" si="6"/>
        <v/>
      </c>
      <c r="G99" s="119" t="str">
        <f t="shared" si="8"/>
        <v/>
      </c>
      <c r="H99" s="4" t="e">
        <f t="shared" si="7"/>
        <v>#NUM!</v>
      </c>
      <c r="Q99"/>
      <c r="R99"/>
    </row>
    <row r="100" spans="1:18" ht="10.5" customHeight="1" x14ac:dyDescent="0.3">
      <c r="A100" s="4" t="e">
        <f>IF('POUR COMMENCER'!$E$14&gt;=A99,A99+'POUR COMMENCER'!$H$29,"")</f>
        <v>#VALUE!</v>
      </c>
      <c r="B100" s="196" t="str">
        <f t="shared" si="6"/>
        <v/>
      </c>
      <c r="C100" s="196" t="str">
        <f t="shared" si="6"/>
        <v/>
      </c>
      <c r="D100" s="196" t="str">
        <f t="shared" si="6"/>
        <v/>
      </c>
      <c r="E100" s="196" t="str">
        <f t="shared" si="6"/>
        <v/>
      </c>
      <c r="F100" s="196" t="str">
        <f t="shared" si="6"/>
        <v/>
      </c>
      <c r="G100" s="119" t="str">
        <f t="shared" si="8"/>
        <v/>
      </c>
      <c r="H100" s="4" t="e">
        <f t="shared" si="7"/>
        <v>#NUM!</v>
      </c>
      <c r="Q100"/>
      <c r="R100"/>
    </row>
    <row r="101" spans="1:18" ht="10.5" customHeight="1" x14ac:dyDescent="0.3">
      <c r="A101" s="4" t="e">
        <f>IF('POUR COMMENCER'!$E$14&gt;=A100,A100+'POUR COMMENCER'!$H$29,"")</f>
        <v>#VALUE!</v>
      </c>
      <c r="B101" s="196" t="str">
        <f t="shared" si="6"/>
        <v/>
      </c>
      <c r="C101" s="196" t="str">
        <f t="shared" si="6"/>
        <v/>
      </c>
      <c r="D101" s="196" t="str">
        <f t="shared" si="6"/>
        <v/>
      </c>
      <c r="E101" s="196" t="str">
        <f t="shared" si="6"/>
        <v/>
      </c>
      <c r="F101" s="196" t="str">
        <f t="shared" si="6"/>
        <v/>
      </c>
      <c r="G101" s="119" t="str">
        <f t="shared" si="8"/>
        <v/>
      </c>
      <c r="H101" s="4" t="e">
        <f t="shared" si="7"/>
        <v>#NUM!</v>
      </c>
      <c r="Q101"/>
      <c r="R101"/>
    </row>
    <row r="102" spans="1:18" ht="10.5" customHeight="1" x14ac:dyDescent="0.3">
      <c r="A102" s="4" t="e">
        <f>IF('POUR COMMENCER'!$E$14&gt;=A101,A101+'POUR COMMENCER'!$H$29,"")</f>
        <v>#VALUE!</v>
      </c>
      <c r="B102" s="196" t="str">
        <f t="shared" si="6"/>
        <v/>
      </c>
      <c r="C102" s="196" t="str">
        <f t="shared" si="6"/>
        <v/>
      </c>
      <c r="D102" s="196" t="str">
        <f t="shared" si="6"/>
        <v/>
      </c>
      <c r="E102" s="196" t="str">
        <f t="shared" si="6"/>
        <v/>
      </c>
      <c r="F102" s="196" t="str">
        <f t="shared" si="6"/>
        <v/>
      </c>
      <c r="G102" s="119" t="str">
        <f t="shared" si="8"/>
        <v/>
      </c>
      <c r="H102" s="4" t="e">
        <f t="shared" si="7"/>
        <v>#NUM!</v>
      </c>
      <c r="Q102"/>
      <c r="R102"/>
    </row>
    <row r="103" spans="1:18" ht="10.5" customHeight="1" x14ac:dyDescent="0.3">
      <c r="A103" s="4" t="e">
        <f>IF('POUR COMMENCER'!$E$14&gt;=A102,A102+'POUR COMMENCER'!$H$29,"")</f>
        <v>#VALUE!</v>
      </c>
      <c r="B103" s="196" t="str">
        <f t="shared" si="6"/>
        <v/>
      </c>
      <c r="C103" s="196" t="str">
        <f t="shared" si="6"/>
        <v/>
      </c>
      <c r="D103" s="196" t="str">
        <f t="shared" si="6"/>
        <v/>
      </c>
      <c r="E103" s="196" t="str">
        <f t="shared" si="6"/>
        <v/>
      </c>
      <c r="F103" s="196" t="str">
        <f t="shared" si="6"/>
        <v/>
      </c>
      <c r="G103" s="119" t="str">
        <f t="shared" si="8"/>
        <v/>
      </c>
      <c r="H103" s="4" t="e">
        <f t="shared" si="7"/>
        <v>#NUM!</v>
      </c>
      <c r="Q103"/>
      <c r="R103"/>
    </row>
    <row r="104" spans="1:18" ht="10.5" customHeight="1" x14ac:dyDescent="0.3">
      <c r="A104" s="4" t="e">
        <f>IF('POUR COMMENCER'!$E$14&gt;=A103,A103+'POUR COMMENCER'!$H$29,"")</f>
        <v>#VALUE!</v>
      </c>
      <c r="B104" s="196" t="str">
        <f t="shared" ref="B104:F141" si="9">B103</f>
        <v/>
      </c>
      <c r="C104" s="196" t="str">
        <f t="shared" si="9"/>
        <v/>
      </c>
      <c r="D104" s="196" t="str">
        <f t="shared" si="9"/>
        <v/>
      </c>
      <c r="E104" s="196" t="str">
        <f t="shared" si="9"/>
        <v/>
      </c>
      <c r="F104" s="196" t="str">
        <f t="shared" si="9"/>
        <v/>
      </c>
      <c r="G104" s="119" t="str">
        <f t="shared" si="8"/>
        <v/>
      </c>
      <c r="H104" s="4" t="e">
        <f t="shared" si="7"/>
        <v>#NUM!</v>
      </c>
      <c r="Q104"/>
      <c r="R104"/>
    </row>
    <row r="105" spans="1:18" ht="10.5" customHeight="1" x14ac:dyDescent="0.3">
      <c r="A105" s="4" t="e">
        <f>IF('POUR COMMENCER'!$E$14&gt;=A104,A104+'POUR COMMENCER'!$H$29,"")</f>
        <v>#VALUE!</v>
      </c>
      <c r="B105" s="196" t="str">
        <f t="shared" si="9"/>
        <v/>
      </c>
      <c r="C105" s="196" t="str">
        <f t="shared" si="9"/>
        <v/>
      </c>
      <c r="D105" s="196" t="str">
        <f t="shared" si="9"/>
        <v/>
      </c>
      <c r="E105" s="196" t="str">
        <f t="shared" si="9"/>
        <v/>
      </c>
      <c r="F105" s="196" t="str">
        <f t="shared" si="9"/>
        <v/>
      </c>
      <c r="G105" s="119" t="str">
        <f t="shared" si="8"/>
        <v/>
      </c>
      <c r="H105" s="4" t="e">
        <f t="shared" si="7"/>
        <v>#NUM!</v>
      </c>
      <c r="Q105"/>
      <c r="R105"/>
    </row>
    <row r="106" spans="1:18" ht="10.5" customHeight="1" x14ac:dyDescent="0.3">
      <c r="A106" s="4" t="e">
        <f>IF('POUR COMMENCER'!$E$14&gt;=A105,A105+'POUR COMMENCER'!$H$29,"")</f>
        <v>#VALUE!</v>
      </c>
      <c r="B106" s="196" t="str">
        <f t="shared" si="9"/>
        <v/>
      </c>
      <c r="C106" s="196" t="str">
        <f t="shared" si="9"/>
        <v/>
      </c>
      <c r="D106" s="196" t="str">
        <f t="shared" si="9"/>
        <v/>
      </c>
      <c r="E106" s="196" t="str">
        <f t="shared" si="9"/>
        <v/>
      </c>
      <c r="F106" s="196" t="str">
        <f t="shared" si="9"/>
        <v/>
      </c>
      <c r="G106" s="119" t="str">
        <f t="shared" si="8"/>
        <v/>
      </c>
      <c r="H106" s="4" t="e">
        <f t="shared" si="7"/>
        <v>#NUM!</v>
      </c>
      <c r="Q106"/>
      <c r="R106"/>
    </row>
    <row r="107" spans="1:18" ht="10.5" customHeight="1" x14ac:dyDescent="0.3">
      <c r="A107" s="4" t="e">
        <f>IF('POUR COMMENCER'!$E$14&gt;=A106,A106+'POUR COMMENCER'!$H$29,"")</f>
        <v>#VALUE!</v>
      </c>
      <c r="B107" s="196" t="str">
        <f t="shared" si="9"/>
        <v/>
      </c>
      <c r="C107" s="196" t="str">
        <f t="shared" si="9"/>
        <v/>
      </c>
      <c r="D107" s="196" t="str">
        <f t="shared" si="9"/>
        <v/>
      </c>
      <c r="E107" s="196" t="str">
        <f t="shared" si="9"/>
        <v/>
      </c>
      <c r="F107" s="196" t="str">
        <f t="shared" si="9"/>
        <v/>
      </c>
      <c r="G107" s="119" t="str">
        <f t="shared" si="8"/>
        <v/>
      </c>
      <c r="H107" s="4" t="e">
        <f t="shared" si="7"/>
        <v>#NUM!</v>
      </c>
      <c r="Q107"/>
      <c r="R107"/>
    </row>
    <row r="108" spans="1:18" ht="10.5" customHeight="1" x14ac:dyDescent="0.3">
      <c r="A108" s="4" t="e">
        <f>IF('POUR COMMENCER'!$E$14&gt;=A107,A107+'POUR COMMENCER'!$H$29,"")</f>
        <v>#VALUE!</v>
      </c>
      <c r="B108" s="196" t="str">
        <f t="shared" si="9"/>
        <v/>
      </c>
      <c r="C108" s="196" t="str">
        <f t="shared" si="9"/>
        <v/>
      </c>
      <c r="D108" s="196" t="str">
        <f t="shared" si="9"/>
        <v/>
      </c>
      <c r="E108" s="196" t="str">
        <f t="shared" si="9"/>
        <v/>
      </c>
      <c r="F108" s="196" t="str">
        <f t="shared" si="9"/>
        <v/>
      </c>
      <c r="G108" s="119" t="str">
        <f t="shared" si="8"/>
        <v/>
      </c>
      <c r="H108" s="4" t="e">
        <f t="shared" si="7"/>
        <v>#NUM!</v>
      </c>
      <c r="Q108"/>
      <c r="R108"/>
    </row>
    <row r="109" spans="1:18" ht="10.5" customHeight="1" x14ac:dyDescent="0.3">
      <c r="A109" s="4" t="e">
        <f>IF('POUR COMMENCER'!$E$14&gt;=A108,A108+'POUR COMMENCER'!$H$29,"")</f>
        <v>#VALUE!</v>
      </c>
      <c r="B109" s="196" t="str">
        <f t="shared" si="9"/>
        <v/>
      </c>
      <c r="C109" s="196" t="str">
        <f t="shared" si="9"/>
        <v/>
      </c>
      <c r="D109" s="196" t="str">
        <f t="shared" si="9"/>
        <v/>
      </c>
      <c r="E109" s="196" t="str">
        <f t="shared" si="9"/>
        <v/>
      </c>
      <c r="F109" s="196" t="str">
        <f t="shared" si="9"/>
        <v/>
      </c>
      <c r="G109" s="119" t="str">
        <f t="shared" si="8"/>
        <v/>
      </c>
      <c r="H109" s="4" t="e">
        <f t="shared" si="7"/>
        <v>#NUM!</v>
      </c>
      <c r="Q109"/>
      <c r="R109"/>
    </row>
    <row r="110" spans="1:18" ht="10.5" customHeight="1" x14ac:dyDescent="0.3">
      <c r="A110" s="4" t="e">
        <f>IF('POUR COMMENCER'!$E$14&gt;=A109,A109+'POUR COMMENCER'!$H$29,"")</f>
        <v>#VALUE!</v>
      </c>
      <c r="B110" s="196" t="str">
        <f t="shared" si="9"/>
        <v/>
      </c>
      <c r="C110" s="196" t="str">
        <f t="shared" si="9"/>
        <v/>
      </c>
      <c r="D110" s="196" t="str">
        <f t="shared" si="9"/>
        <v/>
      </c>
      <c r="E110" s="196" t="str">
        <f t="shared" si="9"/>
        <v/>
      </c>
      <c r="F110" s="196" t="str">
        <f t="shared" si="9"/>
        <v/>
      </c>
      <c r="G110" s="119" t="str">
        <f t="shared" si="8"/>
        <v/>
      </c>
      <c r="H110" s="4" t="e">
        <f t="shared" si="7"/>
        <v>#NUM!</v>
      </c>
      <c r="Q110"/>
      <c r="R110"/>
    </row>
    <row r="111" spans="1:18" ht="10.5" customHeight="1" x14ac:dyDescent="0.3">
      <c r="A111" s="4" t="e">
        <f>IF('POUR COMMENCER'!$E$14&gt;=A110,A110+'POUR COMMENCER'!$H$29,"")</f>
        <v>#VALUE!</v>
      </c>
      <c r="B111" s="196" t="str">
        <f t="shared" si="9"/>
        <v/>
      </c>
      <c r="C111" s="196" t="str">
        <f t="shared" si="9"/>
        <v/>
      </c>
      <c r="D111" s="196" t="str">
        <f t="shared" si="9"/>
        <v/>
      </c>
      <c r="E111" s="196" t="str">
        <f t="shared" si="9"/>
        <v/>
      </c>
      <c r="F111" s="196" t="str">
        <f t="shared" si="9"/>
        <v/>
      </c>
      <c r="G111" s="119" t="str">
        <f t="shared" si="8"/>
        <v/>
      </c>
      <c r="H111" s="4" t="e">
        <f t="shared" si="7"/>
        <v>#NUM!</v>
      </c>
      <c r="Q111"/>
      <c r="R111"/>
    </row>
    <row r="112" spans="1:18" ht="10.5" customHeight="1" x14ac:dyDescent="0.3">
      <c r="A112" s="4" t="e">
        <f>IF('POUR COMMENCER'!$E$14&gt;=A111,A111+'POUR COMMENCER'!$H$29,"")</f>
        <v>#VALUE!</v>
      </c>
      <c r="B112" s="196" t="str">
        <f t="shared" si="9"/>
        <v/>
      </c>
      <c r="C112" s="196" t="str">
        <f t="shared" si="9"/>
        <v/>
      </c>
      <c r="D112" s="196" t="str">
        <f t="shared" si="9"/>
        <v/>
      </c>
      <c r="E112" s="196" t="str">
        <f t="shared" si="9"/>
        <v/>
      </c>
      <c r="F112" s="196" t="str">
        <f t="shared" si="9"/>
        <v/>
      </c>
      <c r="G112" s="119" t="str">
        <f t="shared" si="8"/>
        <v/>
      </c>
      <c r="H112" s="4" t="e">
        <f t="shared" si="7"/>
        <v>#NUM!</v>
      </c>
      <c r="Q112"/>
      <c r="R112"/>
    </row>
    <row r="113" spans="1:18" ht="10.5" customHeight="1" x14ac:dyDescent="0.3">
      <c r="A113" s="4" t="e">
        <f>IF('POUR COMMENCER'!$E$14&gt;=A112,A112+'POUR COMMENCER'!$H$29,"")</f>
        <v>#VALUE!</v>
      </c>
      <c r="B113" s="196" t="str">
        <f t="shared" si="9"/>
        <v/>
      </c>
      <c r="C113" s="196" t="str">
        <f t="shared" si="9"/>
        <v/>
      </c>
      <c r="D113" s="196" t="str">
        <f t="shared" si="9"/>
        <v/>
      </c>
      <c r="E113" s="196" t="str">
        <f t="shared" si="9"/>
        <v/>
      </c>
      <c r="F113" s="196" t="str">
        <f t="shared" si="9"/>
        <v/>
      </c>
      <c r="G113" s="119" t="str">
        <f t="shared" si="8"/>
        <v/>
      </c>
      <c r="H113" s="4" t="e">
        <f t="shared" si="7"/>
        <v>#NUM!</v>
      </c>
      <c r="Q113"/>
      <c r="R113"/>
    </row>
    <row r="114" spans="1:18" ht="10.5" customHeight="1" x14ac:dyDescent="0.3">
      <c r="A114" s="4" t="e">
        <f>IF('POUR COMMENCER'!$E$14&gt;=A113,A113+'POUR COMMENCER'!$H$29,"")</f>
        <v>#VALUE!</v>
      </c>
      <c r="B114" s="196" t="str">
        <f t="shared" si="9"/>
        <v/>
      </c>
      <c r="C114" s="196" t="str">
        <f t="shared" si="9"/>
        <v/>
      </c>
      <c r="D114" s="196" t="str">
        <f t="shared" si="9"/>
        <v/>
      </c>
      <c r="E114" s="196" t="str">
        <f t="shared" si="9"/>
        <v/>
      </c>
      <c r="F114" s="196" t="str">
        <f t="shared" si="9"/>
        <v/>
      </c>
      <c r="G114" s="119" t="str">
        <f t="shared" si="8"/>
        <v/>
      </c>
      <c r="H114" s="4" t="e">
        <f t="shared" si="7"/>
        <v>#NUM!</v>
      </c>
      <c r="Q114"/>
      <c r="R114"/>
    </row>
    <row r="115" spans="1:18" ht="10.5" customHeight="1" x14ac:dyDescent="0.3">
      <c r="A115" s="4" t="e">
        <f>IF('POUR COMMENCER'!$E$14&gt;=A114,A114+'POUR COMMENCER'!$H$29,"")</f>
        <v>#VALUE!</v>
      </c>
      <c r="B115" s="196" t="str">
        <f t="shared" si="9"/>
        <v/>
      </c>
      <c r="C115" s="196" t="str">
        <f t="shared" si="9"/>
        <v/>
      </c>
      <c r="D115" s="196" t="str">
        <f t="shared" si="9"/>
        <v/>
      </c>
      <c r="E115" s="196" t="str">
        <f t="shared" si="9"/>
        <v/>
      </c>
      <c r="F115" s="196" t="str">
        <f t="shared" si="9"/>
        <v/>
      </c>
      <c r="G115" s="119" t="str">
        <f t="shared" si="8"/>
        <v/>
      </c>
      <c r="H115" s="4" t="e">
        <f t="shared" si="7"/>
        <v>#NUM!</v>
      </c>
      <c r="Q115"/>
      <c r="R115"/>
    </row>
    <row r="116" spans="1:18" ht="10.5" customHeight="1" x14ac:dyDescent="0.3">
      <c r="A116" s="4" t="e">
        <f>IF('POUR COMMENCER'!$E$14&gt;=A115,A115+'POUR COMMENCER'!$H$29,"")</f>
        <v>#VALUE!</v>
      </c>
      <c r="B116" s="196" t="str">
        <f t="shared" si="9"/>
        <v/>
      </c>
      <c r="C116" s="196" t="str">
        <f t="shared" si="9"/>
        <v/>
      </c>
      <c r="D116" s="196" t="str">
        <f t="shared" si="9"/>
        <v/>
      </c>
      <c r="E116" s="196" t="str">
        <f t="shared" si="9"/>
        <v/>
      </c>
      <c r="F116" s="196" t="str">
        <f t="shared" si="9"/>
        <v/>
      </c>
      <c r="G116" s="119" t="str">
        <f t="shared" si="8"/>
        <v/>
      </c>
      <c r="H116" s="4" t="e">
        <f t="shared" si="7"/>
        <v>#NUM!</v>
      </c>
      <c r="Q116"/>
      <c r="R116"/>
    </row>
    <row r="117" spans="1:18" ht="10.5" customHeight="1" x14ac:dyDescent="0.3">
      <c r="A117" s="4" t="e">
        <f>IF('POUR COMMENCER'!$E$14&gt;=A116,A116+'POUR COMMENCER'!$H$29,"")</f>
        <v>#VALUE!</v>
      </c>
      <c r="B117" s="196" t="str">
        <f t="shared" si="9"/>
        <v/>
      </c>
      <c r="C117" s="196" t="str">
        <f t="shared" si="9"/>
        <v/>
      </c>
      <c r="D117" s="196" t="str">
        <f t="shared" si="9"/>
        <v/>
      </c>
      <c r="E117" s="196" t="str">
        <f t="shared" si="9"/>
        <v/>
      </c>
      <c r="F117" s="196" t="str">
        <f t="shared" si="9"/>
        <v/>
      </c>
      <c r="G117" s="119" t="str">
        <f t="shared" si="8"/>
        <v/>
      </c>
      <c r="H117" s="4" t="e">
        <f t="shared" si="7"/>
        <v>#NUM!</v>
      </c>
      <c r="Q117"/>
      <c r="R117"/>
    </row>
    <row r="118" spans="1:18" ht="10.5" customHeight="1" x14ac:dyDescent="0.3">
      <c r="A118" s="4" t="e">
        <f>IF('POUR COMMENCER'!$E$14&gt;=A117,A117+'POUR COMMENCER'!$H$29,"")</f>
        <v>#VALUE!</v>
      </c>
      <c r="B118" s="196" t="str">
        <f t="shared" si="9"/>
        <v/>
      </c>
      <c r="C118" s="196" t="str">
        <f t="shared" si="9"/>
        <v/>
      </c>
      <c r="D118" s="196" t="str">
        <f t="shared" si="9"/>
        <v/>
      </c>
      <c r="E118" s="196" t="str">
        <f t="shared" si="9"/>
        <v/>
      </c>
      <c r="F118" s="196" t="str">
        <f t="shared" si="9"/>
        <v/>
      </c>
      <c r="G118" s="119" t="str">
        <f t="shared" ref="G118:G137" si="10">IF(AND(B118=B117,C118=C117,D118=D117,E118=E117,F118=F117),"",A118)</f>
        <v/>
      </c>
      <c r="H118" s="4" t="e">
        <f t="shared" si="7"/>
        <v>#NUM!</v>
      </c>
      <c r="Q118"/>
      <c r="R118"/>
    </row>
    <row r="119" spans="1:18" ht="10.5" customHeight="1" x14ac:dyDescent="0.3">
      <c r="A119" s="4" t="e">
        <f>IF('POUR COMMENCER'!$E$14&gt;=A118,A118+'POUR COMMENCER'!$H$29,"")</f>
        <v>#VALUE!</v>
      </c>
      <c r="B119" s="196" t="str">
        <f t="shared" si="9"/>
        <v/>
      </c>
      <c r="C119" s="196" t="str">
        <f t="shared" si="9"/>
        <v/>
      </c>
      <c r="D119" s="196" t="str">
        <f t="shared" si="9"/>
        <v/>
      </c>
      <c r="E119" s="196" t="str">
        <f t="shared" si="9"/>
        <v/>
      </c>
      <c r="F119" s="196" t="str">
        <f t="shared" si="9"/>
        <v/>
      </c>
      <c r="G119" s="119" t="str">
        <f t="shared" si="10"/>
        <v/>
      </c>
      <c r="H119" s="4" t="e">
        <f t="shared" si="7"/>
        <v>#NUM!</v>
      </c>
      <c r="Q119"/>
      <c r="R119"/>
    </row>
    <row r="120" spans="1:18" ht="10.5" customHeight="1" x14ac:dyDescent="0.3">
      <c r="A120" s="4" t="e">
        <f>IF('POUR COMMENCER'!$E$14&gt;=A119,A119+'POUR COMMENCER'!$H$29,"")</f>
        <v>#VALUE!</v>
      </c>
      <c r="B120" s="196" t="str">
        <f t="shared" si="9"/>
        <v/>
      </c>
      <c r="C120" s="196" t="str">
        <f t="shared" si="9"/>
        <v/>
      </c>
      <c r="D120" s="196" t="str">
        <f t="shared" si="9"/>
        <v/>
      </c>
      <c r="E120" s="196" t="str">
        <f t="shared" si="9"/>
        <v/>
      </c>
      <c r="F120" s="196" t="str">
        <f t="shared" si="9"/>
        <v/>
      </c>
      <c r="G120" s="119" t="str">
        <f t="shared" si="10"/>
        <v/>
      </c>
      <c r="H120" s="4" t="e">
        <f t="shared" si="7"/>
        <v>#NUM!</v>
      </c>
      <c r="Q120"/>
      <c r="R120"/>
    </row>
    <row r="121" spans="1:18" ht="10.5" customHeight="1" x14ac:dyDescent="0.3">
      <c r="A121" s="4" t="e">
        <f>IF('POUR COMMENCER'!$E$14&gt;=A120,A120+'POUR COMMENCER'!$H$29,"")</f>
        <v>#VALUE!</v>
      </c>
      <c r="B121" s="196" t="str">
        <f t="shared" si="9"/>
        <v/>
      </c>
      <c r="C121" s="196" t="str">
        <f t="shared" si="9"/>
        <v/>
      </c>
      <c r="D121" s="196" t="str">
        <f t="shared" si="9"/>
        <v/>
      </c>
      <c r="E121" s="196" t="str">
        <f t="shared" si="9"/>
        <v/>
      </c>
      <c r="F121" s="196" t="str">
        <f t="shared" si="9"/>
        <v/>
      </c>
      <c r="G121" s="119" t="str">
        <f t="shared" si="10"/>
        <v/>
      </c>
      <c r="H121" s="4" t="e">
        <f t="shared" si="7"/>
        <v>#NUM!</v>
      </c>
      <c r="Q121"/>
      <c r="R121"/>
    </row>
    <row r="122" spans="1:18" ht="10.5" customHeight="1" x14ac:dyDescent="0.3">
      <c r="A122" s="4" t="e">
        <f>IF('POUR COMMENCER'!$E$14&gt;=A121,A121+'POUR COMMENCER'!$H$29,"")</f>
        <v>#VALUE!</v>
      </c>
      <c r="B122" s="196" t="str">
        <f t="shared" si="9"/>
        <v/>
      </c>
      <c r="C122" s="196" t="str">
        <f t="shared" si="9"/>
        <v/>
      </c>
      <c r="D122" s="196" t="str">
        <f t="shared" si="9"/>
        <v/>
      </c>
      <c r="E122" s="196" t="str">
        <f t="shared" si="9"/>
        <v/>
      </c>
      <c r="F122" s="196" t="str">
        <f t="shared" si="9"/>
        <v/>
      </c>
      <c r="G122" s="119" t="str">
        <f t="shared" si="10"/>
        <v/>
      </c>
      <c r="H122" s="4" t="e">
        <f t="shared" si="7"/>
        <v>#NUM!</v>
      </c>
      <c r="Q122"/>
      <c r="R122"/>
    </row>
    <row r="123" spans="1:18" ht="10.5" customHeight="1" x14ac:dyDescent="0.3">
      <c r="A123" s="4" t="e">
        <f>IF('POUR COMMENCER'!$E$14&gt;=A122,A122+'POUR COMMENCER'!$H$29,"")</f>
        <v>#VALUE!</v>
      </c>
      <c r="B123" s="196" t="str">
        <f t="shared" si="9"/>
        <v/>
      </c>
      <c r="C123" s="196" t="str">
        <f t="shared" si="9"/>
        <v/>
      </c>
      <c r="D123" s="196" t="str">
        <f t="shared" si="9"/>
        <v/>
      </c>
      <c r="E123" s="196" t="str">
        <f t="shared" si="9"/>
        <v/>
      </c>
      <c r="F123" s="196" t="str">
        <f t="shared" si="9"/>
        <v/>
      </c>
      <c r="G123" s="119" t="str">
        <f t="shared" si="10"/>
        <v/>
      </c>
      <c r="H123" s="4" t="e">
        <f t="shared" si="7"/>
        <v>#NUM!</v>
      </c>
      <c r="Q123"/>
      <c r="R123"/>
    </row>
    <row r="124" spans="1:18" ht="10.5" customHeight="1" x14ac:dyDescent="0.3">
      <c r="A124" s="4" t="e">
        <f>IF('POUR COMMENCER'!$E$14&gt;=A123,A123+'POUR COMMENCER'!$H$29,"")</f>
        <v>#VALUE!</v>
      </c>
      <c r="B124" s="196" t="str">
        <f t="shared" si="9"/>
        <v/>
      </c>
      <c r="C124" s="196" t="str">
        <f t="shared" si="9"/>
        <v/>
      </c>
      <c r="D124" s="196" t="str">
        <f t="shared" si="9"/>
        <v/>
      </c>
      <c r="E124" s="196" t="str">
        <f t="shared" si="9"/>
        <v/>
      </c>
      <c r="F124" s="196" t="str">
        <f t="shared" si="9"/>
        <v/>
      </c>
      <c r="G124" s="119" t="str">
        <f t="shared" si="10"/>
        <v/>
      </c>
      <c r="H124" s="4" t="e">
        <f t="shared" si="7"/>
        <v>#NUM!</v>
      </c>
      <c r="Q124"/>
      <c r="R124"/>
    </row>
    <row r="125" spans="1:18" ht="10.5" customHeight="1" x14ac:dyDescent="0.3">
      <c r="A125" s="4" t="e">
        <f>IF('POUR COMMENCER'!$E$14&gt;=A124,A124+'POUR COMMENCER'!$H$29,"")</f>
        <v>#VALUE!</v>
      </c>
      <c r="B125" s="196" t="str">
        <f t="shared" si="9"/>
        <v/>
      </c>
      <c r="C125" s="196" t="str">
        <f t="shared" si="9"/>
        <v/>
      </c>
      <c r="D125" s="196" t="str">
        <f t="shared" si="9"/>
        <v/>
      </c>
      <c r="E125" s="196" t="str">
        <f t="shared" si="9"/>
        <v/>
      </c>
      <c r="F125" s="196" t="str">
        <f t="shared" si="9"/>
        <v/>
      </c>
      <c r="G125" s="119" t="str">
        <f t="shared" si="10"/>
        <v/>
      </c>
      <c r="H125" s="4" t="e">
        <f t="shared" si="7"/>
        <v>#NUM!</v>
      </c>
      <c r="Q125"/>
      <c r="R125"/>
    </row>
    <row r="126" spans="1:18" ht="10.5" customHeight="1" x14ac:dyDescent="0.3">
      <c r="A126" s="4" t="e">
        <f>IF('POUR COMMENCER'!$E$14&gt;=A125,A125+'POUR COMMENCER'!$H$29,"")</f>
        <v>#VALUE!</v>
      </c>
      <c r="B126" s="196" t="str">
        <f t="shared" si="9"/>
        <v/>
      </c>
      <c r="C126" s="196" t="str">
        <f t="shared" si="9"/>
        <v/>
      </c>
      <c r="D126" s="196" t="str">
        <f t="shared" si="9"/>
        <v/>
      </c>
      <c r="E126" s="196" t="str">
        <f t="shared" si="9"/>
        <v/>
      </c>
      <c r="F126" s="196" t="str">
        <f t="shared" si="9"/>
        <v/>
      </c>
      <c r="G126" s="119" t="str">
        <f t="shared" si="10"/>
        <v/>
      </c>
      <c r="H126" s="4" t="e">
        <f t="shared" si="7"/>
        <v>#NUM!</v>
      </c>
      <c r="Q126"/>
      <c r="R126"/>
    </row>
    <row r="127" spans="1:18" ht="10.5" customHeight="1" x14ac:dyDescent="0.3">
      <c r="A127" s="4" t="e">
        <f>IF('POUR COMMENCER'!$E$14&gt;=A126,A126+'POUR COMMENCER'!$H$29,"")</f>
        <v>#VALUE!</v>
      </c>
      <c r="B127" s="196" t="str">
        <f t="shared" si="9"/>
        <v/>
      </c>
      <c r="C127" s="196" t="str">
        <f t="shared" si="9"/>
        <v/>
      </c>
      <c r="D127" s="196" t="str">
        <f t="shared" si="9"/>
        <v/>
      </c>
      <c r="E127" s="196" t="str">
        <f t="shared" si="9"/>
        <v/>
      </c>
      <c r="F127" s="196" t="str">
        <f t="shared" si="9"/>
        <v/>
      </c>
      <c r="G127" s="119" t="str">
        <f t="shared" si="10"/>
        <v/>
      </c>
      <c r="H127" s="4" t="e">
        <f t="shared" si="7"/>
        <v>#NUM!</v>
      </c>
      <c r="Q127"/>
      <c r="R127"/>
    </row>
    <row r="128" spans="1:18" ht="10.5" customHeight="1" x14ac:dyDescent="0.3">
      <c r="A128" s="4" t="e">
        <f>IF('POUR COMMENCER'!$E$14&gt;=A127,A127+'POUR COMMENCER'!$H$29,"")</f>
        <v>#VALUE!</v>
      </c>
      <c r="B128" s="196" t="str">
        <f t="shared" si="9"/>
        <v/>
      </c>
      <c r="C128" s="196" t="str">
        <f t="shared" si="9"/>
        <v/>
      </c>
      <c r="D128" s="196" t="str">
        <f t="shared" si="9"/>
        <v/>
      </c>
      <c r="E128" s="196" t="str">
        <f t="shared" si="9"/>
        <v/>
      </c>
      <c r="F128" s="196" t="str">
        <f t="shared" si="9"/>
        <v/>
      </c>
      <c r="G128" s="119" t="str">
        <f t="shared" si="10"/>
        <v/>
      </c>
      <c r="H128" s="4" t="e">
        <f t="shared" si="7"/>
        <v>#NUM!</v>
      </c>
      <c r="Q128"/>
      <c r="R128"/>
    </row>
    <row r="129" spans="1:18" ht="10.5" customHeight="1" x14ac:dyDescent="0.3">
      <c r="A129" s="4" t="e">
        <f>IF('POUR COMMENCER'!$E$14&gt;=A128,A128+'POUR COMMENCER'!$H$29,"")</f>
        <v>#VALUE!</v>
      </c>
      <c r="B129" s="196" t="str">
        <f t="shared" si="9"/>
        <v/>
      </c>
      <c r="C129" s="196" t="str">
        <f t="shared" si="9"/>
        <v/>
      </c>
      <c r="D129" s="196" t="str">
        <f t="shared" si="9"/>
        <v/>
      </c>
      <c r="E129" s="196" t="str">
        <f t="shared" si="9"/>
        <v/>
      </c>
      <c r="F129" s="196" t="str">
        <f t="shared" si="9"/>
        <v/>
      </c>
      <c r="G129" s="119" t="str">
        <f t="shared" si="10"/>
        <v/>
      </c>
      <c r="H129" s="4" t="e">
        <f t="shared" si="7"/>
        <v>#NUM!</v>
      </c>
      <c r="Q129"/>
      <c r="R129"/>
    </row>
    <row r="130" spans="1:18" ht="10.5" customHeight="1" x14ac:dyDescent="0.3">
      <c r="A130" s="4" t="e">
        <f>IF('POUR COMMENCER'!$E$14&gt;=A129,A129+'POUR COMMENCER'!$H$29,"")</f>
        <v>#VALUE!</v>
      </c>
      <c r="B130" s="196" t="str">
        <f t="shared" si="9"/>
        <v/>
      </c>
      <c r="C130" s="196" t="str">
        <f t="shared" si="9"/>
        <v/>
      </c>
      <c r="D130" s="196" t="str">
        <f t="shared" si="9"/>
        <v/>
      </c>
      <c r="E130" s="196" t="str">
        <f t="shared" si="9"/>
        <v/>
      </c>
      <c r="F130" s="196" t="str">
        <f t="shared" si="9"/>
        <v/>
      </c>
      <c r="G130" s="119" t="str">
        <f t="shared" si="10"/>
        <v/>
      </c>
      <c r="H130" s="4" t="e">
        <f t="shared" si="7"/>
        <v>#NUM!</v>
      </c>
      <c r="Q130"/>
      <c r="R130"/>
    </row>
    <row r="131" spans="1:18" ht="10.5" customHeight="1" x14ac:dyDescent="0.3">
      <c r="A131" s="4" t="e">
        <f>IF('POUR COMMENCER'!$E$14&gt;=A130,A130+'POUR COMMENCER'!$H$29,"")</f>
        <v>#VALUE!</v>
      </c>
      <c r="B131" s="196" t="str">
        <f t="shared" si="9"/>
        <v/>
      </c>
      <c r="C131" s="196" t="str">
        <f t="shared" si="9"/>
        <v/>
      </c>
      <c r="D131" s="196" t="str">
        <f t="shared" si="9"/>
        <v/>
      </c>
      <c r="E131" s="196" t="str">
        <f t="shared" si="9"/>
        <v/>
      </c>
      <c r="F131" s="196" t="str">
        <f t="shared" si="9"/>
        <v/>
      </c>
      <c r="G131" s="119" t="str">
        <f t="shared" si="10"/>
        <v/>
      </c>
      <c r="H131" s="4" t="e">
        <f t="shared" si="7"/>
        <v>#NUM!</v>
      </c>
      <c r="Q131"/>
      <c r="R131"/>
    </row>
    <row r="132" spans="1:18" ht="10.5" customHeight="1" x14ac:dyDescent="0.3">
      <c r="A132" s="4" t="e">
        <f>IF('POUR COMMENCER'!$E$14&gt;=A131,A131+'POUR COMMENCER'!$H$29,"")</f>
        <v>#VALUE!</v>
      </c>
      <c r="B132" s="196" t="str">
        <f t="shared" si="9"/>
        <v/>
      </c>
      <c r="C132" s="196" t="str">
        <f t="shared" si="9"/>
        <v/>
      </c>
      <c r="D132" s="196" t="str">
        <f t="shared" si="9"/>
        <v/>
      </c>
      <c r="E132" s="196" t="str">
        <f t="shared" si="9"/>
        <v/>
      </c>
      <c r="F132" s="196" t="str">
        <f t="shared" si="9"/>
        <v/>
      </c>
      <c r="G132" s="119" t="str">
        <f t="shared" si="10"/>
        <v/>
      </c>
      <c r="H132" s="4" t="e">
        <f t="shared" si="7"/>
        <v>#NUM!</v>
      </c>
      <c r="Q132"/>
      <c r="R132"/>
    </row>
    <row r="133" spans="1:18" ht="10.5" customHeight="1" x14ac:dyDescent="0.3">
      <c r="A133" s="4" t="e">
        <f>IF('POUR COMMENCER'!$E$14&gt;=A132,A132+'POUR COMMENCER'!$H$29,"")</f>
        <v>#VALUE!</v>
      </c>
      <c r="B133" s="196" t="str">
        <f t="shared" si="9"/>
        <v/>
      </c>
      <c r="C133" s="196" t="str">
        <f t="shared" si="9"/>
        <v/>
      </c>
      <c r="D133" s="196" t="str">
        <f t="shared" si="9"/>
        <v/>
      </c>
      <c r="E133" s="196" t="str">
        <f t="shared" si="9"/>
        <v/>
      </c>
      <c r="F133" s="196" t="str">
        <f t="shared" si="9"/>
        <v/>
      </c>
      <c r="G133" s="119" t="str">
        <f t="shared" si="10"/>
        <v/>
      </c>
      <c r="H133" s="4" t="e">
        <f t="shared" si="7"/>
        <v>#NUM!</v>
      </c>
      <c r="Q133"/>
      <c r="R133"/>
    </row>
    <row r="134" spans="1:18" ht="10.5" customHeight="1" x14ac:dyDescent="0.3">
      <c r="A134" s="4" t="e">
        <f>IF('POUR COMMENCER'!$E$14&gt;=A133,A133+'POUR COMMENCER'!$H$29,"")</f>
        <v>#VALUE!</v>
      </c>
      <c r="B134" s="196" t="str">
        <f t="shared" si="9"/>
        <v/>
      </c>
      <c r="C134" s="196" t="str">
        <f t="shared" si="9"/>
        <v/>
      </c>
      <c r="D134" s="196" t="str">
        <f t="shared" si="9"/>
        <v/>
      </c>
      <c r="E134" s="196" t="str">
        <f t="shared" si="9"/>
        <v/>
      </c>
      <c r="F134" s="196" t="str">
        <f t="shared" si="9"/>
        <v/>
      </c>
      <c r="G134" s="119" t="str">
        <f t="shared" si="10"/>
        <v/>
      </c>
      <c r="H134" s="4" t="e">
        <f t="shared" si="7"/>
        <v>#NUM!</v>
      </c>
      <c r="Q134"/>
      <c r="R134"/>
    </row>
    <row r="135" spans="1:18" ht="10.5" customHeight="1" x14ac:dyDescent="0.3">
      <c r="A135" s="4" t="e">
        <f>IF('POUR COMMENCER'!$E$14&gt;=A134,A134+'POUR COMMENCER'!$H$29,"")</f>
        <v>#VALUE!</v>
      </c>
      <c r="B135" s="196" t="str">
        <f t="shared" si="9"/>
        <v/>
      </c>
      <c r="C135" s="196" t="str">
        <f t="shared" si="9"/>
        <v/>
      </c>
      <c r="D135" s="196" t="str">
        <f t="shared" si="9"/>
        <v/>
      </c>
      <c r="E135" s="196" t="str">
        <f t="shared" si="9"/>
        <v/>
      </c>
      <c r="F135" s="196" t="str">
        <f t="shared" si="9"/>
        <v/>
      </c>
      <c r="G135" s="119" t="str">
        <f t="shared" si="10"/>
        <v/>
      </c>
      <c r="H135" s="4" t="e">
        <f t="shared" si="7"/>
        <v>#NUM!</v>
      </c>
      <c r="Q135"/>
      <c r="R135"/>
    </row>
    <row r="136" spans="1:18" ht="10.5" customHeight="1" x14ac:dyDescent="0.3">
      <c r="A136" s="4" t="e">
        <f>IF('POUR COMMENCER'!$E$14&gt;=A135,A135+'POUR COMMENCER'!$H$29,"")</f>
        <v>#VALUE!</v>
      </c>
      <c r="B136" s="196" t="str">
        <f t="shared" si="9"/>
        <v/>
      </c>
      <c r="C136" s="196" t="str">
        <f t="shared" si="9"/>
        <v/>
      </c>
      <c r="D136" s="196" t="str">
        <f t="shared" si="9"/>
        <v/>
      </c>
      <c r="E136" s="196" t="str">
        <f t="shared" si="9"/>
        <v/>
      </c>
      <c r="F136" s="196" t="str">
        <f t="shared" si="9"/>
        <v/>
      </c>
      <c r="G136" s="119" t="str">
        <f t="shared" si="10"/>
        <v/>
      </c>
      <c r="H136" s="4" t="e">
        <f t="shared" si="7"/>
        <v>#NUM!</v>
      </c>
      <c r="Q136"/>
      <c r="R136"/>
    </row>
    <row r="137" spans="1:18" ht="10.5" customHeight="1" x14ac:dyDescent="0.3">
      <c r="A137" s="4" t="e">
        <f>IF('POUR COMMENCER'!$E$14&gt;=A136,A136+'POUR COMMENCER'!$H$29,"")</f>
        <v>#VALUE!</v>
      </c>
      <c r="B137" s="196" t="str">
        <f t="shared" si="9"/>
        <v/>
      </c>
      <c r="C137" s="196" t="str">
        <f t="shared" si="9"/>
        <v/>
      </c>
      <c r="D137" s="196" t="str">
        <f t="shared" si="9"/>
        <v/>
      </c>
      <c r="E137" s="196" t="str">
        <f t="shared" si="9"/>
        <v/>
      </c>
      <c r="F137" s="196" t="str">
        <f t="shared" si="9"/>
        <v/>
      </c>
      <c r="G137" s="119" t="str">
        <f t="shared" si="10"/>
        <v/>
      </c>
      <c r="H137" s="4" t="e">
        <f t="shared" ref="H137:H151" si="11">SMALL($G$1:$G$130,ROW()-6)</f>
        <v>#NUM!</v>
      </c>
      <c r="Q137"/>
      <c r="R137"/>
    </row>
    <row r="138" spans="1:18" ht="10.5" customHeight="1" x14ac:dyDescent="0.3">
      <c r="A138" s="4" t="e">
        <f>IF('POUR COMMENCER'!$E$14&gt;=A137,A137+'POUR COMMENCER'!$H$29,"")</f>
        <v>#VALUE!</v>
      </c>
      <c r="B138" s="196" t="str">
        <f t="shared" si="9"/>
        <v/>
      </c>
      <c r="C138" s="196" t="str">
        <f t="shared" si="9"/>
        <v/>
      </c>
      <c r="D138" s="196" t="str">
        <f t="shared" si="9"/>
        <v/>
      </c>
      <c r="E138" s="196" t="str">
        <f t="shared" si="9"/>
        <v/>
      </c>
      <c r="F138" s="196" t="str">
        <f t="shared" si="9"/>
        <v/>
      </c>
      <c r="G138" s="119" t="str">
        <f t="shared" ref="G138:G150" si="12">IF(AND(B138=B137,C138=C137,D138=D137,E138=E137,F138=F137),"",A138)</f>
        <v/>
      </c>
      <c r="H138" s="4" t="e">
        <f t="shared" si="11"/>
        <v>#NUM!</v>
      </c>
      <c r="Q138"/>
      <c r="R138"/>
    </row>
    <row r="139" spans="1:18" ht="10.5" customHeight="1" x14ac:dyDescent="0.3">
      <c r="A139" s="4" t="e">
        <f>IF('POUR COMMENCER'!$E$14&gt;=A138,A138+'POUR COMMENCER'!$H$29,"")</f>
        <v>#VALUE!</v>
      </c>
      <c r="B139" s="196" t="str">
        <f t="shared" si="9"/>
        <v/>
      </c>
      <c r="C139" s="196" t="str">
        <f t="shared" si="9"/>
        <v/>
      </c>
      <c r="D139" s="196" t="str">
        <f t="shared" si="9"/>
        <v/>
      </c>
      <c r="E139" s="196" t="str">
        <f t="shared" si="9"/>
        <v/>
      </c>
      <c r="F139" s="196" t="str">
        <f t="shared" si="9"/>
        <v/>
      </c>
      <c r="G139" s="119" t="str">
        <f t="shared" si="12"/>
        <v/>
      </c>
      <c r="H139" s="4" t="e">
        <f t="shared" si="11"/>
        <v>#NUM!</v>
      </c>
      <c r="Q139"/>
      <c r="R139"/>
    </row>
    <row r="140" spans="1:18" ht="10.5" customHeight="1" x14ac:dyDescent="0.3">
      <c r="A140" s="4" t="e">
        <f>IF('POUR COMMENCER'!$E$14&gt;=A139,A139+'POUR COMMENCER'!$H$29,"")</f>
        <v>#VALUE!</v>
      </c>
      <c r="B140" s="196" t="str">
        <f t="shared" si="9"/>
        <v/>
      </c>
      <c r="C140" s="196" t="str">
        <f t="shared" si="9"/>
        <v/>
      </c>
      <c r="D140" s="196" t="str">
        <f t="shared" si="9"/>
        <v/>
      </c>
      <c r="E140" s="196" t="str">
        <f t="shared" si="9"/>
        <v/>
      </c>
      <c r="F140" s="196" t="str">
        <f t="shared" si="9"/>
        <v/>
      </c>
      <c r="G140" s="119" t="str">
        <f t="shared" si="12"/>
        <v/>
      </c>
      <c r="H140" s="4" t="e">
        <f t="shared" si="11"/>
        <v>#NUM!</v>
      </c>
      <c r="Q140"/>
      <c r="R140"/>
    </row>
    <row r="141" spans="1:18" ht="10.5" customHeight="1" x14ac:dyDescent="0.3">
      <c r="A141" s="4" t="e">
        <f>IF('POUR COMMENCER'!$E$14&gt;=A140,A140+'POUR COMMENCER'!$H$29,"")</f>
        <v>#VALUE!</v>
      </c>
      <c r="B141" s="196" t="str">
        <f t="shared" si="9"/>
        <v/>
      </c>
      <c r="C141" s="196" t="str">
        <f t="shared" si="9"/>
        <v/>
      </c>
      <c r="D141" s="196" t="str">
        <f t="shared" si="9"/>
        <v/>
      </c>
      <c r="E141" s="196" t="str">
        <f t="shared" si="9"/>
        <v/>
      </c>
      <c r="F141" s="196" t="str">
        <f t="shared" si="9"/>
        <v/>
      </c>
      <c r="G141" s="119" t="str">
        <f t="shared" si="12"/>
        <v/>
      </c>
      <c r="H141" s="4" t="e">
        <f t="shared" si="11"/>
        <v>#NUM!</v>
      </c>
      <c r="Q141"/>
      <c r="R141"/>
    </row>
    <row r="142" spans="1:18" ht="10.5" customHeight="1" x14ac:dyDescent="0.3">
      <c r="A142" s="4" t="e">
        <f>IF('POUR COMMENCER'!$E$14&gt;=A141,A141+'POUR COMMENCER'!$H$29,"")</f>
        <v>#VALUE!</v>
      </c>
      <c r="B142" s="196"/>
      <c r="C142" s="196"/>
      <c r="D142" s="196"/>
      <c r="E142" s="196"/>
      <c r="F142" s="196"/>
      <c r="G142" s="119" t="str">
        <f t="shared" si="12"/>
        <v/>
      </c>
      <c r="H142" s="4" t="e">
        <f t="shared" si="11"/>
        <v>#NUM!</v>
      </c>
      <c r="Q142"/>
      <c r="R142"/>
    </row>
    <row r="143" spans="1:18" ht="10.5" customHeight="1" x14ac:dyDescent="0.3">
      <c r="A143" s="4" t="e">
        <f>IF('POUR COMMENCER'!$E$14&gt;=A142,A142+'POUR COMMENCER'!$H$29,"")</f>
        <v>#VALUE!</v>
      </c>
      <c r="B143" s="196"/>
      <c r="C143" s="196"/>
      <c r="D143" s="196"/>
      <c r="E143" s="196"/>
      <c r="F143" s="196"/>
      <c r="G143" s="119" t="str">
        <f t="shared" si="12"/>
        <v/>
      </c>
      <c r="H143" s="4" t="e">
        <f t="shared" si="11"/>
        <v>#NUM!</v>
      </c>
      <c r="Q143"/>
      <c r="R143"/>
    </row>
    <row r="144" spans="1:18" ht="10.5" customHeight="1" x14ac:dyDescent="0.3">
      <c r="A144" s="4" t="e">
        <f>IF('POUR COMMENCER'!$E$14&gt;=A143,A143+'POUR COMMENCER'!$H$29,"")</f>
        <v>#VALUE!</v>
      </c>
      <c r="B144" s="196"/>
      <c r="C144" s="196"/>
      <c r="D144" s="196"/>
      <c r="E144" s="196"/>
      <c r="F144" s="196"/>
      <c r="G144" s="119" t="str">
        <f t="shared" si="12"/>
        <v/>
      </c>
      <c r="H144" s="4" t="e">
        <f t="shared" si="11"/>
        <v>#NUM!</v>
      </c>
    </row>
    <row r="145" spans="1:8" ht="10.5" customHeight="1" x14ac:dyDescent="0.3">
      <c r="A145" s="4" t="e">
        <f>IF('POUR COMMENCER'!$E$14&gt;=A144,A144+'POUR COMMENCER'!$H$29,"")</f>
        <v>#VALUE!</v>
      </c>
      <c r="B145" s="196"/>
      <c r="C145" s="196"/>
      <c r="D145" s="196"/>
      <c r="E145" s="196"/>
      <c r="F145" s="196"/>
      <c r="G145" s="119" t="str">
        <f t="shared" si="12"/>
        <v/>
      </c>
      <c r="H145" s="4" t="e">
        <f t="shared" si="11"/>
        <v>#NUM!</v>
      </c>
    </row>
    <row r="146" spans="1:8" ht="10.5" customHeight="1" x14ac:dyDescent="0.3">
      <c r="A146" s="4" t="e">
        <f>IF('POUR COMMENCER'!$E$14&gt;=A145,A145+'POUR COMMENCER'!$H$29,"")</f>
        <v>#VALUE!</v>
      </c>
      <c r="B146" s="196"/>
      <c r="C146" s="196"/>
      <c r="D146" s="196"/>
      <c r="E146" s="196"/>
      <c r="F146" s="196"/>
      <c r="G146" s="119" t="str">
        <f t="shared" si="12"/>
        <v/>
      </c>
      <c r="H146" s="4" t="e">
        <f t="shared" si="11"/>
        <v>#NUM!</v>
      </c>
    </row>
    <row r="147" spans="1:8" ht="10.5" customHeight="1" x14ac:dyDescent="0.3">
      <c r="A147" s="4" t="e">
        <f>IF('POUR COMMENCER'!$E$14&gt;=A146,A146+'POUR COMMENCER'!$H$29,"")</f>
        <v>#VALUE!</v>
      </c>
      <c r="B147" s="196"/>
      <c r="C147" s="196"/>
      <c r="D147" s="196"/>
      <c r="E147" s="196"/>
      <c r="F147" s="196"/>
      <c r="G147" s="119" t="str">
        <f t="shared" si="12"/>
        <v/>
      </c>
      <c r="H147" s="4" t="e">
        <f t="shared" si="11"/>
        <v>#NUM!</v>
      </c>
    </row>
    <row r="148" spans="1:8" ht="10.5" customHeight="1" x14ac:dyDescent="0.3">
      <c r="A148" s="4" t="e">
        <f>IF('POUR COMMENCER'!$E$14&gt;=A147,A147+'POUR COMMENCER'!$H$29,"")</f>
        <v>#VALUE!</v>
      </c>
      <c r="B148" s="196"/>
      <c r="C148" s="196"/>
      <c r="D148" s="196"/>
      <c r="E148" s="196"/>
      <c r="F148" s="196"/>
      <c r="G148" s="119" t="str">
        <f t="shared" si="12"/>
        <v/>
      </c>
      <c r="H148" s="4" t="e">
        <f t="shared" si="11"/>
        <v>#NUM!</v>
      </c>
    </row>
    <row r="149" spans="1:8" ht="10.5" customHeight="1" x14ac:dyDescent="0.3">
      <c r="A149" s="4" t="e">
        <f>IF('POUR COMMENCER'!$E$14&gt;=A148,A148+'POUR COMMENCER'!$H$29,"")</f>
        <v>#VALUE!</v>
      </c>
      <c r="B149" s="196"/>
      <c r="C149" s="196"/>
      <c r="D149" s="196"/>
      <c r="E149" s="196"/>
      <c r="F149" s="196"/>
      <c r="G149" s="119" t="str">
        <f t="shared" si="12"/>
        <v/>
      </c>
      <c r="H149" s="4" t="e">
        <f t="shared" si="11"/>
        <v>#NUM!</v>
      </c>
    </row>
    <row r="150" spans="1:8" ht="10.5" customHeight="1" x14ac:dyDescent="0.3">
      <c r="A150" s="4" t="e">
        <f>IF('POUR COMMENCER'!$E$14&gt;=A149,A149+'POUR COMMENCER'!$H$29,"")</f>
        <v>#VALUE!</v>
      </c>
      <c r="B150" s="196"/>
      <c r="C150" s="196"/>
      <c r="D150" s="196"/>
      <c r="E150" s="196"/>
      <c r="F150" s="196"/>
      <c r="G150" s="119" t="str">
        <f t="shared" si="12"/>
        <v/>
      </c>
      <c r="H150" s="4" t="e">
        <f t="shared" si="11"/>
        <v>#NUM!</v>
      </c>
    </row>
    <row r="151" spans="1:8" ht="10.5" customHeight="1" x14ac:dyDescent="0.3">
      <c r="A151" s="4" t="e">
        <f>IF('POUR COMMENCER'!$E$14&gt;=A150,A150+'POUR COMMENCER'!$H$29,"")</f>
        <v>#VALUE!</v>
      </c>
      <c r="B151" s="196"/>
      <c r="C151" s="196"/>
      <c r="D151" s="196"/>
      <c r="E151" s="196"/>
      <c r="F151" s="196"/>
      <c r="G151" s="119" t="str">
        <f t="shared" ref="G151" si="13">IF(AND(B151=B150,C151=C150,D151=D150,E151=E150,F151=F150),"",A151)</f>
        <v/>
      </c>
      <c r="H151" s="4" t="e">
        <f t="shared" si="11"/>
        <v>#NUM!</v>
      </c>
    </row>
    <row r="152" spans="1:8" ht="10.5" customHeight="1" x14ac:dyDescent="0.3">
      <c r="A152" s="122"/>
      <c r="B152" s="196"/>
      <c r="C152" s="196"/>
      <c r="D152" s="196"/>
      <c r="E152" s="196"/>
      <c r="F152" s="196"/>
      <c r="G152" s="12"/>
      <c r="H152" s="4" t="e">
        <f t="shared" ref="H152:H153" si="14">SMALL($G$1:$G$101,ROW()-6)</f>
        <v>#NUM!</v>
      </c>
    </row>
    <row r="153" spans="1:8" ht="10.5" customHeight="1" x14ac:dyDescent="0.3">
      <c r="A153" s="123"/>
      <c r="B153" s="196"/>
      <c r="C153" s="196"/>
      <c r="D153" s="196"/>
      <c r="E153" s="196"/>
      <c r="F153" s="196"/>
      <c r="G153" s="12"/>
      <c r="H153" s="4" t="e">
        <f t="shared" si="14"/>
        <v>#NUM!</v>
      </c>
    </row>
    <row r="154" spans="1:8" x14ac:dyDescent="0.3">
      <c r="A154" s="123"/>
      <c r="B154" s="196"/>
      <c r="C154" s="196"/>
      <c r="D154" s="196"/>
      <c r="E154" s="196"/>
      <c r="F154" s="196"/>
      <c r="G154" s="18"/>
    </row>
    <row r="155" spans="1:8" x14ac:dyDescent="0.3">
      <c r="A155" s="123"/>
      <c r="B155" s="124"/>
      <c r="C155" s="18"/>
      <c r="D155" s="18"/>
      <c r="E155" s="18"/>
      <c r="F155" s="18"/>
      <c r="G155" s="18"/>
    </row>
    <row r="156" spans="1:8" x14ac:dyDescent="0.3">
      <c r="A156" s="123"/>
      <c r="B156" s="124"/>
      <c r="C156" s="18"/>
      <c r="D156" s="18"/>
      <c r="E156" s="18"/>
      <c r="F156" s="18"/>
      <c r="G156" s="18"/>
    </row>
    <row r="157" spans="1:8" x14ac:dyDescent="0.3">
      <c r="A157" s="123"/>
      <c r="B157" s="124"/>
      <c r="C157" s="18"/>
      <c r="D157" s="18"/>
      <c r="E157" s="18"/>
      <c r="F157" s="18"/>
      <c r="G157" s="18"/>
    </row>
    <row r="158" spans="1:8" x14ac:dyDescent="0.3">
      <c r="A158" s="123"/>
      <c r="B158" s="124"/>
      <c r="C158" s="18"/>
      <c r="D158" s="18"/>
      <c r="E158" s="18"/>
      <c r="F158" s="18"/>
      <c r="G158" s="18"/>
    </row>
    <row r="159" spans="1:8" x14ac:dyDescent="0.3">
      <c r="A159" s="123"/>
      <c r="B159" s="124"/>
      <c r="C159" s="18"/>
      <c r="D159" s="18"/>
      <c r="E159" s="18"/>
      <c r="F159" s="18"/>
      <c r="G159" s="18"/>
    </row>
    <row r="160" spans="1:8" x14ac:dyDescent="0.3">
      <c r="A160" s="123"/>
      <c r="B160" s="124"/>
      <c r="C160" s="18"/>
      <c r="D160" s="18"/>
      <c r="E160" s="18"/>
      <c r="F160" s="18"/>
      <c r="G160" s="18"/>
    </row>
    <row r="161" spans="1:7" x14ac:dyDescent="0.3">
      <c r="A161" s="123"/>
      <c r="B161" s="124"/>
      <c r="C161" s="18"/>
      <c r="D161" s="18"/>
      <c r="E161" s="18"/>
      <c r="F161" s="18"/>
      <c r="G161" s="18"/>
    </row>
    <row r="162" spans="1:7" x14ac:dyDescent="0.3">
      <c r="A162" s="123"/>
      <c r="B162" s="124"/>
      <c r="C162" s="18"/>
      <c r="D162" s="18"/>
      <c r="E162" s="18"/>
      <c r="F162" s="18"/>
      <c r="G162" s="18"/>
    </row>
    <row r="163" spans="1:7" x14ac:dyDescent="0.3">
      <c r="A163" s="123"/>
      <c r="B163" s="124"/>
      <c r="C163" s="18"/>
      <c r="D163" s="18"/>
      <c r="E163" s="18"/>
      <c r="F163" s="18"/>
      <c r="G163" s="18"/>
    </row>
    <row r="164" spans="1:7" x14ac:dyDescent="0.3">
      <c r="A164" s="123"/>
      <c r="B164" s="124"/>
      <c r="C164" s="18"/>
      <c r="D164" s="18"/>
      <c r="E164" s="18"/>
      <c r="F164" s="18"/>
      <c r="G164" s="18"/>
    </row>
    <row r="165" spans="1:7" x14ac:dyDescent="0.3">
      <c r="A165" s="123"/>
      <c r="B165" s="124"/>
    </row>
    <row r="166" spans="1:7" x14ac:dyDescent="0.3">
      <c r="A166" s="123"/>
      <c r="B166" s="124"/>
    </row>
    <row r="167" spans="1:7" x14ac:dyDescent="0.3">
      <c r="A167" s="123"/>
      <c r="B167" s="124"/>
    </row>
    <row r="168" spans="1:7" x14ac:dyDescent="0.3">
      <c r="A168" s="123"/>
      <c r="B168" s="124"/>
    </row>
    <row r="169" spans="1:7" x14ac:dyDescent="0.3">
      <c r="A169" s="123"/>
      <c r="B169" s="124"/>
    </row>
    <row r="170" spans="1:7" x14ac:dyDescent="0.3">
      <c r="A170" s="123"/>
      <c r="B170" s="124"/>
    </row>
    <row r="171" spans="1:7" x14ac:dyDescent="0.3">
      <c r="A171" s="123"/>
      <c r="B171" s="124"/>
    </row>
    <row r="172" spans="1:7" x14ac:dyDescent="0.3">
      <c r="A172" s="123"/>
      <c r="B172" s="124"/>
    </row>
    <row r="173" spans="1:7" x14ac:dyDescent="0.3">
      <c r="A173" s="123"/>
      <c r="B173" s="124"/>
    </row>
    <row r="174" spans="1:7" x14ac:dyDescent="0.3">
      <c r="A174" s="123"/>
      <c r="B174" s="124"/>
    </row>
    <row r="175" spans="1:7" x14ac:dyDescent="0.3">
      <c r="A175" s="123"/>
      <c r="B175" s="124"/>
    </row>
    <row r="176" spans="1:7" x14ac:dyDescent="0.3">
      <c r="A176" s="123"/>
      <c r="B176" s="124"/>
    </row>
    <row r="177" spans="1:2" x14ac:dyDescent="0.3">
      <c r="A177" s="123"/>
      <c r="B177" s="124"/>
    </row>
    <row r="178" spans="1:2" x14ac:dyDescent="0.3">
      <c r="A178" s="123"/>
      <c r="B178" s="124"/>
    </row>
    <row r="179" spans="1:2" x14ac:dyDescent="0.3">
      <c r="A179" s="123"/>
      <c r="B179" s="124"/>
    </row>
    <row r="180" spans="1:2" x14ac:dyDescent="0.3">
      <c r="A180" s="123"/>
      <c r="B180" s="124"/>
    </row>
    <row r="181" spans="1:2" x14ac:dyDescent="0.3">
      <c r="A181" s="123"/>
      <c r="B181" s="124"/>
    </row>
    <row r="182" spans="1:2" x14ac:dyDescent="0.3">
      <c r="A182" s="123"/>
      <c r="B182" s="124"/>
    </row>
    <row r="183" spans="1:2" x14ac:dyDescent="0.3">
      <c r="A183" s="123"/>
      <c r="B183" s="124"/>
    </row>
    <row r="184" spans="1:2" x14ac:dyDescent="0.3">
      <c r="A184" s="123"/>
      <c r="B184" s="124"/>
    </row>
    <row r="185" spans="1:2" x14ac:dyDescent="0.3">
      <c r="A185" s="123"/>
      <c r="B185" s="124"/>
    </row>
    <row r="186" spans="1:2" x14ac:dyDescent="0.3">
      <c r="A186" s="123"/>
      <c r="B186" s="124"/>
    </row>
    <row r="187" spans="1:2" x14ac:dyDescent="0.3">
      <c r="A187" s="123"/>
      <c r="B187" s="124"/>
    </row>
    <row r="188" spans="1:2" x14ac:dyDescent="0.3">
      <c r="A188" s="123"/>
      <c r="B188" s="124"/>
    </row>
    <row r="189" spans="1:2" x14ac:dyDescent="0.3">
      <c r="A189" s="123"/>
      <c r="B189" s="124"/>
    </row>
    <row r="190" spans="1:2" x14ac:dyDescent="0.3">
      <c r="A190" s="123"/>
      <c r="B190" s="124"/>
    </row>
    <row r="191" spans="1:2" x14ac:dyDescent="0.3">
      <c r="A191" s="123"/>
      <c r="B191" s="124"/>
    </row>
    <row r="192" spans="1:2" x14ac:dyDescent="0.3">
      <c r="A192" s="123"/>
      <c r="B192" s="124"/>
    </row>
    <row r="193" spans="1:2" x14ac:dyDescent="0.3">
      <c r="A193" s="123"/>
      <c r="B193" s="124"/>
    </row>
    <row r="194" spans="1:2" x14ac:dyDescent="0.3">
      <c r="A194" s="123"/>
      <c r="B194" s="124"/>
    </row>
    <row r="195" spans="1:2" x14ac:dyDescent="0.3">
      <c r="A195" s="123"/>
      <c r="B195" s="124"/>
    </row>
    <row r="196" spans="1:2" x14ac:dyDescent="0.3">
      <c r="A196" s="123"/>
      <c r="B196" s="124"/>
    </row>
    <row r="197" spans="1:2" x14ac:dyDescent="0.3">
      <c r="A197" s="123"/>
      <c r="B197" s="124"/>
    </row>
    <row r="198" spans="1:2" x14ac:dyDescent="0.3">
      <c r="A198" s="123"/>
      <c r="B198" s="124"/>
    </row>
    <row r="199" spans="1:2" x14ac:dyDescent="0.3">
      <c r="A199" s="123"/>
      <c r="B199" s="124"/>
    </row>
    <row r="200" spans="1:2" x14ac:dyDescent="0.3">
      <c r="A200" s="123"/>
      <c r="B200" s="124"/>
    </row>
    <row r="201" spans="1:2" x14ac:dyDescent="0.3">
      <c r="A201" s="123"/>
      <c r="B201" s="124"/>
    </row>
    <row r="202" spans="1:2" x14ac:dyDescent="0.3">
      <c r="A202" s="123"/>
      <c r="B202" s="124"/>
    </row>
    <row r="203" spans="1:2" x14ac:dyDescent="0.3">
      <c r="A203" s="123"/>
      <c r="B203" s="124"/>
    </row>
    <row r="204" spans="1:2" x14ac:dyDescent="0.3">
      <c r="A204" s="123"/>
      <c r="B204" s="124"/>
    </row>
    <row r="205" spans="1:2" x14ac:dyDescent="0.3">
      <c r="A205" s="123"/>
      <c r="B205" s="124"/>
    </row>
    <row r="206" spans="1:2" x14ac:dyDescent="0.3">
      <c r="A206" s="123"/>
      <c r="B206" s="124"/>
    </row>
    <row r="207" spans="1:2" x14ac:dyDescent="0.3">
      <c r="A207" s="123"/>
      <c r="B207" s="124"/>
    </row>
    <row r="208" spans="1:2" x14ac:dyDescent="0.3">
      <c r="A208" s="123"/>
      <c r="B208" s="124"/>
    </row>
    <row r="209" spans="1:2" x14ac:dyDescent="0.3">
      <c r="A209" s="123"/>
      <c r="B209" s="124"/>
    </row>
    <row r="210" spans="1:2" x14ac:dyDescent="0.3">
      <c r="A210" s="123"/>
      <c r="B210" s="124"/>
    </row>
    <row r="211" spans="1:2" x14ac:dyDescent="0.3">
      <c r="A211" s="123"/>
      <c r="B211" s="124"/>
    </row>
    <row r="212" spans="1:2" x14ac:dyDescent="0.3">
      <c r="A212" s="123"/>
      <c r="B212" s="124"/>
    </row>
    <row r="213" spans="1:2" x14ac:dyDescent="0.3">
      <c r="A213" s="123"/>
      <c r="B213" s="124"/>
    </row>
    <row r="214" spans="1:2" x14ac:dyDescent="0.3">
      <c r="A214" s="123"/>
      <c r="B214" s="124"/>
    </row>
    <row r="215" spans="1:2" x14ac:dyDescent="0.3">
      <c r="A215" s="123"/>
      <c r="B215" s="124"/>
    </row>
    <row r="216" spans="1:2" x14ac:dyDescent="0.3">
      <c r="A216" s="123"/>
      <c r="B216" s="124"/>
    </row>
    <row r="217" spans="1:2" x14ac:dyDescent="0.3">
      <c r="A217" s="123"/>
      <c r="B217" s="124"/>
    </row>
    <row r="218" spans="1:2" x14ac:dyDescent="0.3">
      <c r="A218" s="123"/>
      <c r="B218" s="124"/>
    </row>
    <row r="219" spans="1:2" x14ac:dyDescent="0.3">
      <c r="A219" s="123"/>
      <c r="B219" s="124"/>
    </row>
    <row r="220" spans="1:2" x14ac:dyDescent="0.3">
      <c r="A220" s="123"/>
      <c r="B220" s="124"/>
    </row>
    <row r="221" spans="1:2" x14ac:dyDescent="0.3">
      <c r="A221" s="123"/>
      <c r="B221" s="124"/>
    </row>
    <row r="222" spans="1:2" x14ac:dyDescent="0.3">
      <c r="A222" s="123"/>
      <c r="B222" s="124"/>
    </row>
    <row r="223" spans="1:2" x14ac:dyDescent="0.3">
      <c r="A223" s="123"/>
      <c r="B223" s="124"/>
    </row>
    <row r="224" spans="1:2" x14ac:dyDescent="0.3">
      <c r="A224" s="123"/>
      <c r="B224" s="124"/>
    </row>
    <row r="225" spans="1:2" x14ac:dyDescent="0.3">
      <c r="A225" s="123"/>
      <c r="B225" s="124"/>
    </row>
    <row r="226" spans="1:2" x14ac:dyDescent="0.3">
      <c r="A226" s="123"/>
      <c r="B226" s="124"/>
    </row>
    <row r="227" spans="1:2" x14ac:dyDescent="0.3">
      <c r="A227" s="123"/>
      <c r="B227" s="124"/>
    </row>
    <row r="228" spans="1:2" x14ac:dyDescent="0.3">
      <c r="A228" s="123"/>
      <c r="B228" s="124"/>
    </row>
    <row r="229" spans="1:2" x14ac:dyDescent="0.3">
      <c r="A229" s="123"/>
      <c r="B229" s="124"/>
    </row>
    <row r="230" spans="1:2" x14ac:dyDescent="0.3">
      <c r="A230" s="123"/>
      <c r="B230" s="124"/>
    </row>
    <row r="231" spans="1:2" x14ac:dyDescent="0.3">
      <c r="A231" s="123"/>
      <c r="B231" s="124"/>
    </row>
    <row r="232" spans="1:2" x14ac:dyDescent="0.3">
      <c r="A232" s="123"/>
      <c r="B232" s="124"/>
    </row>
    <row r="233" spans="1:2" x14ac:dyDescent="0.3">
      <c r="A233" s="123"/>
      <c r="B233" s="124"/>
    </row>
    <row r="234" spans="1:2" x14ac:dyDescent="0.3">
      <c r="A234" s="123"/>
      <c r="B234" s="124"/>
    </row>
    <row r="235" spans="1:2" x14ac:dyDescent="0.3">
      <c r="A235" s="123"/>
      <c r="B235" s="124"/>
    </row>
    <row r="236" spans="1:2" x14ac:dyDescent="0.3">
      <c r="A236" s="123"/>
      <c r="B236" s="124"/>
    </row>
    <row r="237" spans="1:2" x14ac:dyDescent="0.3">
      <c r="A237" s="123"/>
      <c r="B237" s="124"/>
    </row>
    <row r="238" spans="1:2" x14ac:dyDescent="0.3">
      <c r="A238" s="123"/>
      <c r="B238" s="124"/>
    </row>
    <row r="239" spans="1:2" x14ac:dyDescent="0.3">
      <c r="A239" s="123"/>
      <c r="B239" s="124"/>
    </row>
    <row r="240" spans="1:2" x14ac:dyDescent="0.3">
      <c r="A240" s="123"/>
      <c r="B240" s="124"/>
    </row>
    <row r="241" spans="1:2" x14ac:dyDescent="0.3">
      <c r="A241" s="123"/>
      <c r="B241" s="124"/>
    </row>
    <row r="242" spans="1:2" x14ac:dyDescent="0.3">
      <c r="A242" s="123"/>
      <c r="B242" s="124"/>
    </row>
    <row r="243" spans="1:2" x14ac:dyDescent="0.3">
      <c r="A243" s="123"/>
    </row>
    <row r="244" spans="1:2" x14ac:dyDescent="0.3">
      <c r="A244" s="123"/>
    </row>
    <row r="245" spans="1:2" x14ac:dyDescent="0.3">
      <c r="A245" s="123"/>
    </row>
    <row r="246" spans="1:2" x14ac:dyDescent="0.3">
      <c r="A246" s="123"/>
    </row>
    <row r="247" spans="1:2" x14ac:dyDescent="0.3">
      <c r="A247" s="123"/>
    </row>
    <row r="248" spans="1:2" x14ac:dyDescent="0.3">
      <c r="A248" s="123"/>
    </row>
    <row r="249" spans="1:2" x14ac:dyDescent="0.3">
      <c r="A249" s="123"/>
    </row>
    <row r="250" spans="1:2" x14ac:dyDescent="0.3">
      <c r="A250" s="123"/>
    </row>
    <row r="251" spans="1:2" x14ac:dyDescent="0.3">
      <c r="A251" s="123"/>
    </row>
    <row r="252" spans="1:2" x14ac:dyDescent="0.3">
      <c r="A252" s="123"/>
    </row>
    <row r="253" spans="1:2" x14ac:dyDescent="0.3">
      <c r="A253" s="123"/>
    </row>
    <row r="254" spans="1:2" x14ac:dyDescent="0.3">
      <c r="A254" s="123"/>
    </row>
    <row r="255" spans="1:2" x14ac:dyDescent="0.3">
      <c r="A255" s="123"/>
    </row>
    <row r="256" spans="1:2" x14ac:dyDescent="0.3">
      <c r="A256" s="123"/>
    </row>
    <row r="257" spans="1:1" x14ac:dyDescent="0.3">
      <c r="A257" s="123"/>
    </row>
    <row r="258" spans="1:1" x14ac:dyDescent="0.3">
      <c r="A258" s="123"/>
    </row>
    <row r="259" spans="1:1" x14ac:dyDescent="0.3">
      <c r="A259" s="123"/>
    </row>
    <row r="260" spans="1:1" x14ac:dyDescent="0.3">
      <c r="A260" s="123"/>
    </row>
    <row r="261" spans="1:1" x14ac:dyDescent="0.3">
      <c r="A261" s="123"/>
    </row>
    <row r="262" spans="1:1" x14ac:dyDescent="0.3">
      <c r="A262" s="123"/>
    </row>
    <row r="263" spans="1:1" x14ac:dyDescent="0.3">
      <c r="A263" s="123"/>
    </row>
    <row r="264" spans="1:1" x14ac:dyDescent="0.3">
      <c r="A264" s="123"/>
    </row>
    <row r="265" spans="1:1" x14ac:dyDescent="0.3">
      <c r="A265" s="123"/>
    </row>
    <row r="266" spans="1:1" x14ac:dyDescent="0.3">
      <c r="A266" s="123"/>
    </row>
    <row r="267" spans="1:1" x14ac:dyDescent="0.3">
      <c r="A267" s="123"/>
    </row>
    <row r="268" spans="1:1" x14ac:dyDescent="0.3">
      <c r="A268" s="123"/>
    </row>
    <row r="269" spans="1:1" x14ac:dyDescent="0.3">
      <c r="A269" s="123"/>
    </row>
    <row r="270" spans="1:1" x14ac:dyDescent="0.3">
      <c r="A270" s="123"/>
    </row>
    <row r="271" spans="1:1" x14ac:dyDescent="0.3">
      <c r="A271" s="123"/>
    </row>
    <row r="272" spans="1:1" x14ac:dyDescent="0.3">
      <c r="A272" s="123"/>
    </row>
    <row r="273" spans="1:1" x14ac:dyDescent="0.3">
      <c r="A273" s="123"/>
    </row>
    <row r="274" spans="1:1" x14ac:dyDescent="0.3">
      <c r="A274" s="123"/>
    </row>
    <row r="275" spans="1:1" x14ac:dyDescent="0.3">
      <c r="A275" s="123"/>
    </row>
    <row r="276" spans="1:1" x14ac:dyDescent="0.3">
      <c r="A276" s="123"/>
    </row>
    <row r="277" spans="1:1" x14ac:dyDescent="0.3">
      <c r="A277" s="123"/>
    </row>
    <row r="278" spans="1:1" x14ac:dyDescent="0.3">
      <c r="A278" s="123"/>
    </row>
    <row r="279" spans="1:1" x14ac:dyDescent="0.3">
      <c r="A279" s="123"/>
    </row>
    <row r="280" spans="1:1" x14ac:dyDescent="0.3">
      <c r="A280" s="123"/>
    </row>
    <row r="281" spans="1:1" x14ac:dyDescent="0.3">
      <c r="A281" s="123"/>
    </row>
    <row r="282" spans="1:1" x14ac:dyDescent="0.3">
      <c r="A282" s="123"/>
    </row>
    <row r="283" spans="1:1" x14ac:dyDescent="0.3">
      <c r="A283" s="123"/>
    </row>
    <row r="284" spans="1:1" x14ac:dyDescent="0.3">
      <c r="A284" s="123"/>
    </row>
    <row r="285" spans="1:1" x14ac:dyDescent="0.3">
      <c r="A285" s="123"/>
    </row>
    <row r="286" spans="1:1" x14ac:dyDescent="0.3">
      <c r="A286" s="123"/>
    </row>
    <row r="287" spans="1:1" x14ac:dyDescent="0.3">
      <c r="A287" s="123"/>
    </row>
    <row r="288" spans="1:1" x14ac:dyDescent="0.3">
      <c r="A288" s="123"/>
    </row>
    <row r="289" spans="1:1" x14ac:dyDescent="0.3">
      <c r="A289" s="123"/>
    </row>
    <row r="290" spans="1:1" x14ac:dyDescent="0.3">
      <c r="A290" s="123"/>
    </row>
    <row r="291" spans="1:1" x14ac:dyDescent="0.3">
      <c r="A291" s="123"/>
    </row>
    <row r="292" spans="1:1" x14ac:dyDescent="0.3">
      <c r="A292" s="123"/>
    </row>
    <row r="293" spans="1:1" x14ac:dyDescent="0.3">
      <c r="A293" s="123"/>
    </row>
    <row r="294" spans="1:1" x14ac:dyDescent="0.3">
      <c r="A294" s="123"/>
    </row>
    <row r="295" spans="1:1" x14ac:dyDescent="0.3">
      <c r="A295" s="123"/>
    </row>
    <row r="296" spans="1:1" x14ac:dyDescent="0.3">
      <c r="A296" s="123"/>
    </row>
    <row r="297" spans="1:1" x14ac:dyDescent="0.3">
      <c r="A297" s="123"/>
    </row>
    <row r="298" spans="1:1" x14ac:dyDescent="0.3">
      <c r="A298" s="123"/>
    </row>
    <row r="299" spans="1:1" x14ac:dyDescent="0.3">
      <c r="A299" s="123"/>
    </row>
    <row r="300" spans="1:1" x14ac:dyDescent="0.3">
      <c r="A300" s="123"/>
    </row>
    <row r="301" spans="1:1" x14ac:dyDescent="0.3">
      <c r="A301" s="123"/>
    </row>
    <row r="302" spans="1:1" x14ac:dyDescent="0.3">
      <c r="A302" s="123"/>
    </row>
    <row r="303" spans="1:1" x14ac:dyDescent="0.3">
      <c r="A303" s="123"/>
    </row>
    <row r="304" spans="1:1" x14ac:dyDescent="0.3">
      <c r="A304" s="123"/>
    </row>
    <row r="305" spans="1:1" x14ac:dyDescent="0.3">
      <c r="A305" s="123"/>
    </row>
    <row r="306" spans="1:1" x14ac:dyDescent="0.3">
      <c r="A306" s="123"/>
    </row>
    <row r="307" spans="1:1" x14ac:dyDescent="0.3">
      <c r="A307" s="123"/>
    </row>
    <row r="308" spans="1:1" x14ac:dyDescent="0.3">
      <c r="A308" s="123"/>
    </row>
    <row r="309" spans="1:1" x14ac:dyDescent="0.3">
      <c r="A309" s="123"/>
    </row>
    <row r="310" spans="1:1" x14ac:dyDescent="0.3">
      <c r="A310" s="123"/>
    </row>
    <row r="311" spans="1:1" x14ac:dyDescent="0.3">
      <c r="A311" s="123"/>
    </row>
    <row r="312" spans="1:1" x14ac:dyDescent="0.3">
      <c r="A312" s="123"/>
    </row>
    <row r="313" spans="1:1" x14ac:dyDescent="0.3">
      <c r="A313" s="123"/>
    </row>
    <row r="314" spans="1:1" x14ac:dyDescent="0.3">
      <c r="A314" s="123"/>
    </row>
    <row r="315" spans="1:1" x14ac:dyDescent="0.3">
      <c r="A315" s="123"/>
    </row>
    <row r="316" spans="1:1" x14ac:dyDescent="0.3">
      <c r="A316" s="123"/>
    </row>
    <row r="317" spans="1:1" x14ac:dyDescent="0.3">
      <c r="A317" s="123"/>
    </row>
    <row r="318" spans="1:1" x14ac:dyDescent="0.3">
      <c r="A318" s="123"/>
    </row>
    <row r="319" spans="1:1" x14ac:dyDescent="0.3">
      <c r="A319" s="123"/>
    </row>
    <row r="320" spans="1:1" x14ac:dyDescent="0.3">
      <c r="A320" s="123"/>
    </row>
    <row r="321" spans="1:1" x14ac:dyDescent="0.3">
      <c r="A321" s="123"/>
    </row>
    <row r="322" spans="1:1" x14ac:dyDescent="0.3">
      <c r="A322" s="123"/>
    </row>
    <row r="323" spans="1:1" x14ac:dyDescent="0.3">
      <c r="A323" s="123"/>
    </row>
    <row r="324" spans="1:1" x14ac:dyDescent="0.3">
      <c r="A324" s="123"/>
    </row>
    <row r="325" spans="1:1" x14ac:dyDescent="0.3">
      <c r="A325" s="123"/>
    </row>
    <row r="326" spans="1:1" x14ac:dyDescent="0.3">
      <c r="A326" s="123"/>
    </row>
    <row r="327" spans="1:1" x14ac:dyDescent="0.3">
      <c r="A327" s="123"/>
    </row>
    <row r="328" spans="1:1" x14ac:dyDescent="0.3">
      <c r="A328" s="123"/>
    </row>
    <row r="329" spans="1:1" x14ac:dyDescent="0.3">
      <c r="A329" s="123"/>
    </row>
    <row r="330" spans="1:1" x14ac:dyDescent="0.3">
      <c r="A330" s="123"/>
    </row>
    <row r="331" spans="1:1" x14ac:dyDescent="0.3">
      <c r="A331" s="123"/>
    </row>
    <row r="332" spans="1:1" x14ac:dyDescent="0.3">
      <c r="A332" s="123"/>
    </row>
    <row r="333" spans="1:1" x14ac:dyDescent="0.3">
      <c r="A333" s="123"/>
    </row>
    <row r="334" spans="1:1" x14ac:dyDescent="0.3">
      <c r="A334" s="123"/>
    </row>
    <row r="335" spans="1:1" x14ac:dyDescent="0.3">
      <c r="A335" s="123"/>
    </row>
    <row r="336" spans="1:1" x14ac:dyDescent="0.3">
      <c r="A336" s="123"/>
    </row>
    <row r="337" spans="1:1" x14ac:dyDescent="0.3">
      <c r="A337" s="123"/>
    </row>
    <row r="338" spans="1:1" x14ac:dyDescent="0.3">
      <c r="A338" s="123"/>
    </row>
    <row r="339" spans="1:1" x14ac:dyDescent="0.3">
      <c r="A339" s="123"/>
    </row>
    <row r="340" spans="1:1" x14ac:dyDescent="0.3">
      <c r="A340" s="123"/>
    </row>
    <row r="341" spans="1:1" x14ac:dyDescent="0.3">
      <c r="A341" s="123"/>
    </row>
    <row r="342" spans="1:1" x14ac:dyDescent="0.3">
      <c r="A342" s="123"/>
    </row>
    <row r="343" spans="1:1" x14ac:dyDescent="0.3">
      <c r="A343" s="123"/>
    </row>
    <row r="344" spans="1:1" x14ac:dyDescent="0.3">
      <c r="A344" s="123"/>
    </row>
    <row r="345" spans="1:1" x14ac:dyDescent="0.3">
      <c r="A345" s="123"/>
    </row>
    <row r="346" spans="1:1" x14ac:dyDescent="0.3">
      <c r="A346" s="123"/>
    </row>
    <row r="347" spans="1:1" x14ac:dyDescent="0.3">
      <c r="A347" s="123"/>
    </row>
    <row r="348" spans="1:1" x14ac:dyDescent="0.3">
      <c r="A348" s="123"/>
    </row>
    <row r="349" spans="1:1" x14ac:dyDescent="0.3">
      <c r="A349" s="123"/>
    </row>
    <row r="350" spans="1:1" x14ac:dyDescent="0.3">
      <c r="A350" s="123"/>
    </row>
    <row r="351" spans="1:1" x14ac:dyDescent="0.3">
      <c r="A351" s="123"/>
    </row>
    <row r="352" spans="1:1" x14ac:dyDescent="0.3">
      <c r="A352" s="123"/>
    </row>
    <row r="353" spans="1:1" x14ac:dyDescent="0.3">
      <c r="A353" s="123"/>
    </row>
    <row r="354" spans="1:1" x14ac:dyDescent="0.3">
      <c r="A354" s="123"/>
    </row>
    <row r="355" spans="1:1" x14ac:dyDescent="0.3">
      <c r="A355" s="123"/>
    </row>
    <row r="356" spans="1:1" x14ac:dyDescent="0.3">
      <c r="A356" s="123"/>
    </row>
    <row r="357" spans="1:1" x14ac:dyDescent="0.3">
      <c r="A357" s="123"/>
    </row>
    <row r="358" spans="1:1" x14ac:dyDescent="0.3">
      <c r="A358" s="123"/>
    </row>
    <row r="1048576" spans="2:2" x14ac:dyDescent="0.3">
      <c r="B1048576" s="12" t="str">
        <f>IF(A1048576&lt;&gt;"",IF(B1048575&lt;&gt;"",B1048575,""),"")</f>
        <v/>
      </c>
    </row>
  </sheetData>
  <mergeCells count="10">
    <mergeCell ref="N60:O60"/>
    <mergeCell ref="I71:O71"/>
    <mergeCell ref="I57:O57"/>
    <mergeCell ref="A2:F2"/>
    <mergeCell ref="A4:F4"/>
    <mergeCell ref="A3:F3"/>
    <mergeCell ref="I8:M8"/>
    <mergeCell ref="J3:K3"/>
    <mergeCell ref="I5:O7"/>
    <mergeCell ref="I59:M62"/>
  </mergeCells>
  <dataValidations count="4">
    <dataValidation type="list" allowBlank="1" showInputMessage="1" showErrorMessage="1" sqref="B155:B242">
      <formula1>"GM,CM,NC,Geom,OGD,O,V,G,LO,LE,LEC,LIT,R,AV,EM,HDA,EPS,DDM,LV,APC,S,H,Geo,ICM,Rec,P"</formula1>
    </dataValidation>
    <dataValidation type="list" errorStyle="information" allowBlank="1" showInputMessage="1" sqref="G2 G8:G151">
      <formula1>"APC,AV,CM,DDM,EM,EPS,G,Geo,Geom,GM,H,HDA,ICM,LE,LEC,LIT,LO,LV,NC,O,OGD,P,R,Rec,S,V"</formula1>
    </dataValidation>
    <dataValidation allowBlank="1" showInputMessage="1" showErrorMessage="1" promptTitle="Pour réinitialiser" prompt="1/ Sélectionner les cases B7 à F7 (à côté de la flèche rouge)_x000a_2/ Cliquer sur le coin bas droit du cadre sélectionné_x000a_3/ Etirer vers le bas jusqu'à la ligne 160 environ" sqref="A7"/>
    <dataValidation type="list" errorStyle="information" allowBlank="1" showInputMessage="1" sqref="B7:F154">
      <formula1>"GM,NC,EG,M,O,L,G,LO,LC,CLA,E,F,APV,EM,HDA,EPS,QM,EMC,LV,APC,S,H,Geo,Rec,P"</formula1>
    </dataValidation>
  </dataValidations>
  <hyperlinks>
    <hyperlink ref="I3" location="'EDT1niv-A imprimer'!A1" display="EDT à imprimer"/>
    <hyperlink ref="J3:K3" location="'Volumes horaires-1niv'!H2" display="Volumes horaires"/>
    <hyperlink ref="N60:O60" location="'EDT-1niveau'!B7" display="CLIC"/>
  </hyperlink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R28"/>
  <sheetViews>
    <sheetView topLeftCell="E1" workbookViewId="0">
      <selection activeCell="H17" sqref="H17:H20"/>
    </sheetView>
  </sheetViews>
  <sheetFormatPr baseColWidth="10" defaultRowHeight="14.4" x14ac:dyDescent="0.3"/>
  <cols>
    <col min="1" max="1" width="36.5546875" customWidth="1"/>
    <col min="2" max="6" width="18.5546875" customWidth="1"/>
    <col min="8" max="8" width="21.6640625" customWidth="1"/>
    <col min="11" max="11" width="36.6640625" customWidth="1"/>
  </cols>
  <sheetData>
    <row r="1" spans="1:18" ht="18" thickBot="1" x14ac:dyDescent="0.5">
      <c r="A1" s="250" t="s">
        <v>71</v>
      </c>
      <c r="B1" s="251"/>
      <c r="C1" s="251"/>
      <c r="D1" s="251"/>
      <c r="E1" s="251"/>
      <c r="F1" s="252"/>
    </row>
    <row r="2" spans="1:18" ht="15" thickBot="1" x14ac:dyDescent="0.35">
      <c r="A2" s="253" t="s">
        <v>105</v>
      </c>
      <c r="B2" s="254"/>
      <c r="C2" s="254"/>
      <c r="D2" s="254"/>
      <c r="E2" s="254"/>
      <c r="F2" s="255"/>
      <c r="H2" s="258" t="str">
        <f>IF(OR('POUR COMMENCER'!$D$10="CP",'POUR COMMENCER'!$D$10="CE1",'POUR COMMENCER'!$D$10="CE2"),CONCATENATE("CYCLE 2 --&gt; ",'POUR COMMENCER'!$D$10),"CYCLE 2")</f>
        <v>CYCLE 2</v>
      </c>
      <c r="I2" s="259"/>
      <c r="J2" s="259"/>
      <c r="K2" s="260"/>
    </row>
    <row r="3" spans="1:18" ht="15" customHeight="1" x14ac:dyDescent="0.3">
      <c r="A3" s="243" t="s">
        <v>58</v>
      </c>
      <c r="B3" s="256" t="s">
        <v>116</v>
      </c>
      <c r="C3" s="256" t="s">
        <v>59</v>
      </c>
      <c r="D3" s="256" t="s">
        <v>106</v>
      </c>
      <c r="E3" s="256" t="s">
        <v>72</v>
      </c>
      <c r="F3" s="257" t="s">
        <v>73</v>
      </c>
      <c r="H3" s="242" t="s">
        <v>74</v>
      </c>
      <c r="I3" s="245" t="s">
        <v>60</v>
      </c>
      <c r="J3" s="245"/>
      <c r="K3" s="247" t="s">
        <v>58</v>
      </c>
    </row>
    <row r="4" spans="1:18" x14ac:dyDescent="0.3">
      <c r="A4" s="243"/>
      <c r="B4" s="256"/>
      <c r="C4" s="256"/>
      <c r="D4" s="256"/>
      <c r="E4" s="256"/>
      <c r="F4" s="257"/>
      <c r="H4" s="243"/>
      <c r="I4" s="246"/>
      <c r="J4" s="246"/>
      <c r="K4" s="248"/>
    </row>
    <row r="5" spans="1:18" x14ac:dyDescent="0.3">
      <c r="A5" s="243"/>
      <c r="B5" s="256"/>
      <c r="C5" s="256"/>
      <c r="D5" s="256"/>
      <c r="E5" s="256"/>
      <c r="F5" s="257"/>
      <c r="H5" s="243"/>
      <c r="I5" s="246"/>
      <c r="J5" s="246"/>
      <c r="K5" s="248"/>
    </row>
    <row r="6" spans="1:18" x14ac:dyDescent="0.3">
      <c r="A6" s="243"/>
      <c r="B6" s="256"/>
      <c r="C6" s="256"/>
      <c r="D6" s="256"/>
      <c r="E6" s="256"/>
      <c r="F6" s="257"/>
      <c r="H6" s="244"/>
      <c r="I6" s="54" t="s">
        <v>61</v>
      </c>
      <c r="J6" s="54" t="s">
        <v>62</v>
      </c>
      <c r="K6" s="249"/>
    </row>
    <row r="7" spans="1:18" x14ac:dyDescent="0.3">
      <c r="A7" s="86" t="s">
        <v>63</v>
      </c>
      <c r="B7" s="46">
        <v>360</v>
      </c>
      <c r="C7" s="48">
        <f t="shared" ref="C7:C12" si="0">B7/36/24</f>
        <v>0.41666666666666669</v>
      </c>
      <c r="D7" s="49">
        <f>ROUNDUP($C7*60*2*2,-1)/2</f>
        <v>50</v>
      </c>
      <c r="E7" s="52">
        <v>3.4722222222222224E-2</v>
      </c>
      <c r="F7" s="87">
        <f t="shared" ref="F7:F12" si="1">C7-E7</f>
        <v>0.38194444444444448</v>
      </c>
      <c r="H7" s="56" t="str">
        <f>IF(OR('POUR COMMENCER'!$D$10="CP",'POUR COMMENCER'!$D$10="CE1",'POUR COMMENCER'!$D$10="CE2"),'Liste-1niveau'!S9,"")</f>
        <v/>
      </c>
      <c r="I7" s="92" t="str">
        <f>IF(H7="","",IF(H7&lt;F7,F7-H7,""))</f>
        <v/>
      </c>
      <c r="J7" s="92" t="str">
        <f>IF(H7="","",IF(H7&gt;F7,H7-F7,""))</f>
        <v/>
      </c>
      <c r="K7" s="73" t="str">
        <f>A7</f>
        <v>Français</v>
      </c>
    </row>
    <row r="8" spans="1:18" x14ac:dyDescent="0.3">
      <c r="A8" s="88" t="s">
        <v>64</v>
      </c>
      <c r="B8" s="47">
        <v>180</v>
      </c>
      <c r="C8" s="50">
        <f t="shared" si="0"/>
        <v>0.20833333333333334</v>
      </c>
      <c r="D8" s="51">
        <f>ROUNDUP($C8*60*2*2,-1)/2</f>
        <v>25</v>
      </c>
      <c r="E8" s="53">
        <v>1.7361111111111112E-2</v>
      </c>
      <c r="F8" s="89">
        <f t="shared" si="1"/>
        <v>0.19097222222222224</v>
      </c>
      <c r="H8" s="57" t="str">
        <f>IF(OR('POUR COMMENCER'!$D$10="CP",'POUR COMMENCER'!$D$10="CE1",'POUR COMMENCER'!$D$10="CE2"),'Liste-1niveau'!S3,"")</f>
        <v/>
      </c>
      <c r="I8" s="92" t="str">
        <f t="shared" ref="I8:I12" si="2">IF(H8="","",IF(H8&lt;F8,F8-H8,""))</f>
        <v/>
      </c>
      <c r="J8" s="92" t="str">
        <f t="shared" ref="J8:J12" si="3">IF(H8="","",IF(H8&gt;F8,H8-F8,""))</f>
        <v/>
      </c>
      <c r="K8" s="74" t="str">
        <f t="shared" ref="K8:K12" si="4">A8</f>
        <v>Mathématiques</v>
      </c>
    </row>
    <row r="9" spans="1:18" x14ac:dyDescent="0.3">
      <c r="A9" s="86" t="s">
        <v>65</v>
      </c>
      <c r="B9" s="46">
        <v>108</v>
      </c>
      <c r="C9" s="48">
        <f t="shared" si="0"/>
        <v>0.125</v>
      </c>
      <c r="D9" s="49">
        <f>ROUNDUP($C9*60*2*2,-1)/2</f>
        <v>15</v>
      </c>
      <c r="E9" s="52">
        <v>1.0416666666666666E-2</v>
      </c>
      <c r="F9" s="87">
        <f t="shared" si="1"/>
        <v>0.11458333333333333</v>
      </c>
      <c r="H9" s="58" t="str">
        <f>IF(OR('POUR COMMENCER'!$D$10="CP",'POUR COMMENCER'!$D$10="CE1",'POUR COMMENCER'!$D$10="CE2"),'Liste-1niveau'!S24,"")</f>
        <v/>
      </c>
      <c r="I9" s="92" t="str">
        <f t="shared" si="2"/>
        <v/>
      </c>
      <c r="J9" s="92" t="str">
        <f t="shared" si="3"/>
        <v/>
      </c>
      <c r="K9" s="73" t="str">
        <f t="shared" si="4"/>
        <v>Education physique et sportive</v>
      </c>
    </row>
    <row r="10" spans="1:18" x14ac:dyDescent="0.3">
      <c r="A10" s="88" t="s">
        <v>66</v>
      </c>
      <c r="B10" s="47">
        <v>54</v>
      </c>
      <c r="C10" s="50">
        <f t="shared" si="0"/>
        <v>6.25E-2</v>
      </c>
      <c r="D10" s="51">
        <f>ROUNDUP($C10*60*2*2,-1)/2</f>
        <v>10</v>
      </c>
      <c r="E10" s="53">
        <v>6.9444444444444441E-3</v>
      </c>
      <c r="F10" s="89">
        <f t="shared" si="1"/>
        <v>5.5555555555555552E-2</v>
      </c>
      <c r="H10" s="59" t="str">
        <f>IF(OR('POUR COMMENCER'!$D$10="CP",'POUR COMMENCER'!$D$10="CE1",'POUR COMMENCER'!$D$10="CE2"),'Liste-1niveau'!S30,"")</f>
        <v/>
      </c>
      <c r="I10" s="92" t="str">
        <f t="shared" si="2"/>
        <v/>
      </c>
      <c r="J10" s="92" t="str">
        <f t="shared" si="3"/>
        <v/>
      </c>
      <c r="K10" s="74" t="str">
        <f t="shared" si="4"/>
        <v>Langue vivante</v>
      </c>
    </row>
    <row r="11" spans="1:18" x14ac:dyDescent="0.3">
      <c r="A11" s="86" t="s">
        <v>107</v>
      </c>
      <c r="B11" s="46">
        <v>90</v>
      </c>
      <c r="C11" s="48">
        <f t="shared" si="0"/>
        <v>0.10416666666666667</v>
      </c>
      <c r="D11" s="49">
        <f>ROUND($C11*60*2*2,-1)/2</f>
        <v>15</v>
      </c>
      <c r="E11" s="52">
        <v>6.9444444444444441E-3</v>
      </c>
      <c r="F11" s="87">
        <f t="shared" si="1"/>
        <v>9.7222222222222224E-2</v>
      </c>
      <c r="H11" s="60" t="str">
        <f>IF(OR('POUR COMMENCER'!$D$10="CP",'POUR COMMENCER'!$D$10="CE1",'POUR COMMENCER'!$D$10="CE2"),'Liste-1niveau'!S27,"")</f>
        <v/>
      </c>
      <c r="I11" s="92" t="str">
        <f t="shared" si="2"/>
        <v/>
      </c>
      <c r="J11" s="92" t="str">
        <f t="shared" si="3"/>
        <v/>
      </c>
      <c r="K11" s="73" t="str">
        <f t="shared" si="4"/>
        <v>Questionner le monde, Enseig. mor et civ.</v>
      </c>
    </row>
    <row r="12" spans="1:18" x14ac:dyDescent="0.3">
      <c r="A12" s="88" t="s">
        <v>108</v>
      </c>
      <c r="B12" s="47">
        <v>72</v>
      </c>
      <c r="C12" s="50">
        <f t="shared" si="0"/>
        <v>8.3333333333333329E-2</v>
      </c>
      <c r="D12" s="51">
        <f>ROUND($C12*60*2*2,-1)/2</f>
        <v>10</v>
      </c>
      <c r="E12" s="53">
        <v>6.9444444444444441E-3</v>
      </c>
      <c r="F12" s="89">
        <f t="shared" si="1"/>
        <v>7.6388888888888881E-2</v>
      </c>
      <c r="H12" s="61" t="str">
        <f>IF(OR('POUR COMMENCER'!$D$10="CP",'POUR COMMENCER'!$D$10="CE1",'POUR COMMENCER'!$D$10="CE2"),'Liste-1niveau'!S19,"")</f>
        <v/>
      </c>
      <c r="I12" s="92" t="str">
        <f t="shared" si="2"/>
        <v/>
      </c>
      <c r="J12" s="92" t="str">
        <f t="shared" si="3"/>
        <v/>
      </c>
      <c r="K12" s="74" t="str">
        <f t="shared" si="4"/>
        <v>Arts plastiques et visuels, éducation musicale</v>
      </c>
      <c r="R12" t="s">
        <v>100</v>
      </c>
    </row>
    <row r="13" spans="1:18" x14ac:dyDescent="0.3">
      <c r="A13" s="81" t="s">
        <v>67</v>
      </c>
      <c r="B13" s="82">
        <f>SUM(B7:B12)</f>
        <v>864</v>
      </c>
      <c r="C13" s="83">
        <f>SUM(C7:C12)</f>
        <v>1</v>
      </c>
      <c r="D13" s="82">
        <f>SUM(D7:D12)</f>
        <v>125</v>
      </c>
      <c r="E13" s="84">
        <f>SUM(E7:E12)</f>
        <v>8.3333333333333343E-2</v>
      </c>
      <c r="F13" s="85">
        <f>SUM(F7:F12)</f>
        <v>0.91666666666666674</v>
      </c>
      <c r="H13" s="55"/>
      <c r="I13" s="55"/>
      <c r="J13" s="55"/>
      <c r="K13" s="55"/>
    </row>
    <row r="15" spans="1:18" ht="18" thickBot="1" x14ac:dyDescent="0.5">
      <c r="A15" s="250" t="s">
        <v>71</v>
      </c>
      <c r="B15" s="251"/>
      <c r="C15" s="251"/>
      <c r="D15" s="251"/>
      <c r="E15" s="251"/>
      <c r="F15" s="252"/>
    </row>
    <row r="16" spans="1:18" ht="15" thickBot="1" x14ac:dyDescent="0.35">
      <c r="A16" s="253" t="s">
        <v>112</v>
      </c>
      <c r="B16" s="254"/>
      <c r="C16" s="254"/>
      <c r="D16" s="254"/>
      <c r="E16" s="254"/>
      <c r="F16" s="255"/>
      <c r="H16" s="258" t="str">
        <f>IF(OR('POUR COMMENCER'!$D$10="CM1",'POUR COMMENCER'!$D$10="CM2"),CONCATENATE("CYCLE 3 : ",'POUR COMMENCER'!$D$10),"CYCLE 3")</f>
        <v>CYCLE 3</v>
      </c>
      <c r="I16" s="259"/>
      <c r="J16" s="259"/>
      <c r="K16" s="260"/>
    </row>
    <row r="17" spans="1:11" ht="14.4" customHeight="1" x14ac:dyDescent="0.3">
      <c r="A17" s="243" t="s">
        <v>58</v>
      </c>
      <c r="B17" s="256" t="s">
        <v>116</v>
      </c>
      <c r="C17" s="256" t="s">
        <v>59</v>
      </c>
      <c r="D17" s="256" t="s">
        <v>106</v>
      </c>
      <c r="E17" s="256" t="s">
        <v>109</v>
      </c>
      <c r="F17" s="257" t="s">
        <v>73</v>
      </c>
      <c r="H17" s="242" t="s">
        <v>74</v>
      </c>
      <c r="I17" s="245" t="s">
        <v>60</v>
      </c>
      <c r="J17" s="245"/>
      <c r="K17" s="247" t="s">
        <v>58</v>
      </c>
    </row>
    <row r="18" spans="1:11" x14ac:dyDescent="0.3">
      <c r="A18" s="243"/>
      <c r="B18" s="256"/>
      <c r="C18" s="256"/>
      <c r="D18" s="256"/>
      <c r="E18" s="256"/>
      <c r="F18" s="257"/>
      <c r="H18" s="243"/>
      <c r="I18" s="246"/>
      <c r="J18" s="246"/>
      <c r="K18" s="248"/>
    </row>
    <row r="19" spans="1:11" x14ac:dyDescent="0.3">
      <c r="A19" s="243"/>
      <c r="B19" s="256"/>
      <c r="C19" s="256"/>
      <c r="D19" s="256"/>
      <c r="E19" s="256"/>
      <c r="F19" s="257"/>
      <c r="H19" s="243"/>
      <c r="I19" s="246"/>
      <c r="J19" s="246"/>
      <c r="K19" s="248"/>
    </row>
    <row r="20" spans="1:11" x14ac:dyDescent="0.3">
      <c r="A20" s="243"/>
      <c r="B20" s="256"/>
      <c r="C20" s="256"/>
      <c r="D20" s="256"/>
      <c r="E20" s="256"/>
      <c r="F20" s="257"/>
      <c r="H20" s="244"/>
      <c r="I20" s="54" t="s">
        <v>61</v>
      </c>
      <c r="J20" s="54" t="s">
        <v>62</v>
      </c>
      <c r="K20" s="249"/>
    </row>
    <row r="21" spans="1:11" ht="13.95" customHeight="1" x14ac:dyDescent="0.3">
      <c r="A21" s="77" t="s">
        <v>63</v>
      </c>
      <c r="B21" s="62">
        <v>288</v>
      </c>
      <c r="C21" s="63">
        <f>B21/36/24</f>
        <v>0.33333333333333331</v>
      </c>
      <c r="D21" s="64">
        <f>ROUNDUP($C21*60*2*2,-1)/2</f>
        <v>40</v>
      </c>
      <c r="E21" s="65">
        <v>2.0833333333333332E-2</v>
      </c>
      <c r="F21" s="78">
        <f>C21-E21</f>
        <v>0.3125</v>
      </c>
      <c r="H21" s="93" t="str">
        <f>IF(OR('POUR COMMENCER'!$D$10="CM1",'POUR COMMENCER'!$D$10="CM2"),'Liste-1niveau'!S9,"")</f>
        <v/>
      </c>
      <c r="I21" s="92" t="str">
        <f>IF(H21="","",IF(H21&lt;F21,F21-H21,""))</f>
        <v/>
      </c>
      <c r="J21" s="92" t="str">
        <f>IF(H21="","",IF(H21&gt;F21,H21-F21,""))</f>
        <v/>
      </c>
      <c r="K21" s="75" t="str">
        <f>A21</f>
        <v>Français</v>
      </c>
    </row>
    <row r="22" spans="1:11" ht="13.95" customHeight="1" x14ac:dyDescent="0.3">
      <c r="A22" s="79" t="s">
        <v>64</v>
      </c>
      <c r="B22" s="66">
        <v>180</v>
      </c>
      <c r="C22" s="67">
        <f t="shared" ref="C22:C27" si="5">B22/36/24</f>
        <v>0.20833333333333334</v>
      </c>
      <c r="D22" s="68">
        <f>ROUNDUP($C22*60*2*2,-1)/2</f>
        <v>25</v>
      </c>
      <c r="E22" s="69">
        <v>1.7361111111111112E-2</v>
      </c>
      <c r="F22" s="91">
        <f t="shared" ref="F22:F27" si="6">C22-E22</f>
        <v>0.19097222222222224</v>
      </c>
      <c r="H22" s="94" t="str">
        <f>IF(OR('POUR COMMENCER'!$D$10="CM1",'POUR COMMENCER'!$D$10="CM2"),'Liste-1niveau'!S3,"")</f>
        <v/>
      </c>
      <c r="I22" s="92" t="str">
        <f t="shared" ref="I22:I27" si="7">IF(H22="","",IF(H22&lt;F22,F22-H22,""))</f>
        <v/>
      </c>
      <c r="J22" s="92" t="str">
        <f t="shared" ref="J22:J27" si="8">IF(H22="","",IF(H22&gt;F22,H22-F22,""))</f>
        <v/>
      </c>
      <c r="K22" s="76" t="str">
        <f t="shared" ref="K22:K27" si="9">A22</f>
        <v>Mathématiques</v>
      </c>
    </row>
    <row r="23" spans="1:11" ht="13.95" customHeight="1" x14ac:dyDescent="0.3">
      <c r="A23" s="77" t="s">
        <v>65</v>
      </c>
      <c r="B23" s="62">
        <v>108</v>
      </c>
      <c r="C23" s="63">
        <f t="shared" si="5"/>
        <v>0.125</v>
      </c>
      <c r="D23" s="64">
        <f>ROUNDUP($C23*60*2*2,-1)/2</f>
        <v>15</v>
      </c>
      <c r="E23" s="65">
        <v>1.0416666666666666E-2</v>
      </c>
      <c r="F23" s="78">
        <f t="shared" si="6"/>
        <v>0.11458333333333333</v>
      </c>
      <c r="H23" s="95" t="str">
        <f>IF(OR('POUR COMMENCER'!$D$10="CM1",'POUR COMMENCER'!$D$10="CM2"),'Liste-1niveau'!S24,"")</f>
        <v/>
      </c>
      <c r="I23" s="92" t="str">
        <f t="shared" si="7"/>
        <v/>
      </c>
      <c r="J23" s="92" t="str">
        <f t="shared" si="8"/>
        <v/>
      </c>
      <c r="K23" s="75" t="str">
        <f t="shared" si="9"/>
        <v>Education physique et sportive</v>
      </c>
    </row>
    <row r="24" spans="1:11" ht="13.95" customHeight="1" x14ac:dyDescent="0.3">
      <c r="A24" s="79" t="s">
        <v>66</v>
      </c>
      <c r="B24" s="66">
        <v>54</v>
      </c>
      <c r="C24" s="67">
        <f t="shared" si="5"/>
        <v>6.25E-2</v>
      </c>
      <c r="D24" s="68">
        <f>ROUNDUP($C24*60*2*2,-1)/2</f>
        <v>10</v>
      </c>
      <c r="E24" s="69">
        <v>6.9444444444444441E-3</v>
      </c>
      <c r="F24" s="91">
        <f t="shared" si="6"/>
        <v>5.5555555555555552E-2</v>
      </c>
      <c r="H24" s="96" t="str">
        <f>IF(OR('POUR COMMENCER'!$D$10="CM1",'POUR COMMENCER'!$D$10="CM2"),'Liste-1niveau'!S30,"")</f>
        <v/>
      </c>
      <c r="I24" s="92" t="str">
        <f t="shared" si="7"/>
        <v/>
      </c>
      <c r="J24" s="92" t="str">
        <f t="shared" si="8"/>
        <v/>
      </c>
      <c r="K24" s="76" t="str">
        <f t="shared" si="9"/>
        <v>Langue vivante</v>
      </c>
    </row>
    <row r="25" spans="1:11" ht="13.95" customHeight="1" x14ac:dyDescent="0.3">
      <c r="A25" s="77" t="s">
        <v>110</v>
      </c>
      <c r="B25" s="62">
        <v>72</v>
      </c>
      <c r="C25" s="63">
        <f t="shared" si="5"/>
        <v>8.3333333333333329E-2</v>
      </c>
      <c r="D25" s="64">
        <f>ROUND($C25*60*2*2,-1)/2</f>
        <v>10</v>
      </c>
      <c r="E25" s="65">
        <v>6.9444444444444441E-3</v>
      </c>
      <c r="F25" s="78">
        <f t="shared" si="6"/>
        <v>7.6388888888888881E-2</v>
      </c>
      <c r="H25" s="97" t="str">
        <f>IF(OR('POUR COMMENCER'!$D$10="CM1",'POUR COMMENCER'!$D$10="CM2"),'Liste-1niveau'!S36,"")</f>
        <v/>
      </c>
      <c r="I25" s="92" t="str">
        <f t="shared" si="7"/>
        <v/>
      </c>
      <c r="J25" s="92" t="str">
        <f t="shared" si="8"/>
        <v/>
      </c>
      <c r="K25" s="75" t="str">
        <f t="shared" si="9"/>
        <v>Sciences et technologie</v>
      </c>
    </row>
    <row r="26" spans="1:11" ht="27.6" customHeight="1" x14ac:dyDescent="0.3">
      <c r="A26" s="79" t="s">
        <v>140</v>
      </c>
      <c r="B26" s="66">
        <v>72</v>
      </c>
      <c r="C26" s="67">
        <f t="shared" si="5"/>
        <v>8.3333333333333329E-2</v>
      </c>
      <c r="D26" s="68">
        <f>ROUND($C26*60*2*2,-1)/2</f>
        <v>10</v>
      </c>
      <c r="E26" s="69">
        <v>1.0416666666666666E-2</v>
      </c>
      <c r="F26" s="91">
        <f t="shared" si="6"/>
        <v>7.2916666666666657E-2</v>
      </c>
      <c r="H26" s="98" t="str">
        <f>IF(OR('POUR COMMENCER'!$D$10="CM1",'POUR COMMENCER'!$D$10="CM2"),'Liste-1niveau'!S19,"")</f>
        <v/>
      </c>
      <c r="I26" s="92" t="str">
        <f t="shared" si="7"/>
        <v/>
      </c>
      <c r="J26" s="92" t="str">
        <f t="shared" si="8"/>
        <v/>
      </c>
      <c r="K26" s="76" t="str">
        <f t="shared" si="9"/>
        <v>Arts plastiques, éducation musicale, histoire des arts</v>
      </c>
    </row>
    <row r="27" spans="1:11" ht="27.6" customHeight="1" x14ac:dyDescent="0.3">
      <c r="A27" s="80" t="s">
        <v>111</v>
      </c>
      <c r="B27" s="70">
        <v>90</v>
      </c>
      <c r="C27" s="71">
        <f t="shared" si="5"/>
        <v>0.10416666666666667</v>
      </c>
      <c r="D27" s="90">
        <f>ROUND($C27*60*2*2,-1)/2</f>
        <v>15</v>
      </c>
      <c r="E27" s="72">
        <v>1.0416666666666666E-2</v>
      </c>
      <c r="F27" s="78">
        <f t="shared" si="6"/>
        <v>9.375E-2</v>
      </c>
      <c r="H27" s="97" t="str">
        <f>IF(OR('POUR COMMENCER'!$D$10="CM1",'POUR COMMENCER'!$D$10="CM2"),'Liste-1niveau'!S39,"")</f>
        <v/>
      </c>
      <c r="I27" s="92" t="str">
        <f t="shared" si="7"/>
        <v/>
      </c>
      <c r="J27" s="92" t="str">
        <f t="shared" si="8"/>
        <v/>
      </c>
      <c r="K27" s="75" t="str">
        <f t="shared" si="9"/>
        <v>Histoire et géographie, enseignement moral et civique</v>
      </c>
    </row>
    <row r="28" spans="1:11" x14ac:dyDescent="0.3">
      <c r="A28" s="81" t="s">
        <v>67</v>
      </c>
      <c r="B28" s="82">
        <f>SUM(B21:B27)</f>
        <v>864</v>
      </c>
      <c r="C28" s="83">
        <f>SUM(C21:C27)</f>
        <v>1</v>
      </c>
      <c r="D28" s="82">
        <f>SUM(D21:D27)</f>
        <v>125</v>
      </c>
      <c r="E28" s="84">
        <f>SUM(E21:E27)</f>
        <v>8.3333333333333343E-2</v>
      </c>
      <c r="F28" s="85">
        <f>SUM(F21:F27)</f>
        <v>0.91666666666666663</v>
      </c>
      <c r="H28" s="102"/>
      <c r="I28" s="55"/>
      <c r="J28" s="55"/>
    </row>
  </sheetData>
  <sheetProtection selectLockedCells="1" selectUnlockedCells="1"/>
  <mergeCells count="24">
    <mergeCell ref="K3:K6"/>
    <mergeCell ref="I3:J5"/>
    <mergeCell ref="A1:F1"/>
    <mergeCell ref="A2:F2"/>
    <mergeCell ref="A3:A6"/>
    <mergeCell ref="B3:B6"/>
    <mergeCell ref="C3:C6"/>
    <mergeCell ref="D3:D6"/>
    <mergeCell ref="E3:E6"/>
    <mergeCell ref="F3:F6"/>
    <mergeCell ref="H3:H6"/>
    <mergeCell ref="H2:K2"/>
    <mergeCell ref="H17:H20"/>
    <mergeCell ref="I17:J19"/>
    <mergeCell ref="K17:K20"/>
    <mergeCell ref="A15:F15"/>
    <mergeCell ref="A16:F16"/>
    <mergeCell ref="A17:A20"/>
    <mergeCell ref="B17:B20"/>
    <mergeCell ref="C17:C20"/>
    <mergeCell ref="D17:D20"/>
    <mergeCell ref="E17:E20"/>
    <mergeCell ref="F17:F20"/>
    <mergeCell ref="H16:K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J148"/>
  <sheetViews>
    <sheetView topLeftCell="B1" zoomScale="86" zoomScaleNormal="86" workbookViewId="0">
      <selection activeCell="B7" sqref="B7"/>
    </sheetView>
  </sheetViews>
  <sheetFormatPr baseColWidth="10" defaultRowHeight="27" customHeight="1" x14ac:dyDescent="0.3"/>
  <cols>
    <col min="1" max="1" width="5.6640625" style="123" customWidth="1"/>
    <col min="2" max="2" width="26.44140625" style="19" customWidth="1"/>
    <col min="3" max="6" width="26.44140625" style="14" customWidth="1"/>
    <col min="7" max="7" width="9.88671875" style="7" hidden="1" customWidth="1"/>
    <col min="8" max="8" width="11.44140625" customWidth="1"/>
  </cols>
  <sheetData>
    <row r="1" spans="1:10" ht="27" customHeight="1" x14ac:dyDescent="0.3">
      <c r="A1" s="159"/>
      <c r="B1" s="160"/>
      <c r="C1" s="265" t="s">
        <v>0</v>
      </c>
      <c r="D1" s="265"/>
      <c r="E1" s="265"/>
      <c r="F1" s="161"/>
    </row>
    <row r="2" spans="1:10" ht="27" customHeight="1" x14ac:dyDescent="0.85">
      <c r="A2" s="162"/>
      <c r="B2" s="163"/>
      <c r="C2" s="265"/>
      <c r="D2" s="265"/>
      <c r="E2" s="265"/>
      <c r="F2" s="162"/>
    </row>
    <row r="3" spans="1:10" ht="27" customHeight="1" x14ac:dyDescent="0.3">
      <c r="A3" s="164"/>
      <c r="B3" s="165">
        <f>'POUR COMMENCER'!D10</f>
        <v>0</v>
      </c>
      <c r="C3" s="265"/>
      <c r="D3" s="265"/>
      <c r="E3" s="265"/>
      <c r="F3" s="165">
        <f>'POUR COMMENCER'!D11</f>
        <v>0</v>
      </c>
    </row>
    <row r="4" spans="1:10" ht="27" customHeight="1" x14ac:dyDescent="0.3">
      <c r="A4" s="263"/>
      <c r="B4" s="264"/>
      <c r="C4" s="266">
        <f>'POUR COMMENCER'!D9</f>
        <v>0</v>
      </c>
      <c r="D4" s="266"/>
      <c r="E4" s="266"/>
      <c r="F4" s="161"/>
    </row>
    <row r="5" spans="1:10" ht="27" customHeight="1" thickBot="1" x14ac:dyDescent="0.35">
      <c r="A5" s="176"/>
      <c r="B5" s="177" t="s">
        <v>84</v>
      </c>
      <c r="C5" s="267" t="str">
        <f>CONCATENATE(TEXT('POUR COMMENCER'!H24,"hh:mm")&amp;"        ",TEXT('POUR COMMENCER'!H25,"hh:mm")&amp;"        ",TEXT('POUR COMMENCER'!H26,"hh:mm")&amp;"        ",TEXT('POUR COMMENCER'!H27,"hh:mm"))</f>
        <v xml:space="preserve">                        </v>
      </c>
      <c r="D5" s="267"/>
      <c r="E5" s="267"/>
      <c r="F5" s="268"/>
    </row>
    <row r="6" spans="1:10" ht="27" customHeight="1" thickBot="1" x14ac:dyDescent="0.35">
      <c r="A6" s="166" t="s">
        <v>1</v>
      </c>
      <c r="B6" s="167" t="s">
        <v>2</v>
      </c>
      <c r="C6" s="168" t="s">
        <v>3</v>
      </c>
      <c r="D6" s="168" t="s">
        <v>4</v>
      </c>
      <c r="E6" s="168" t="s">
        <v>5</v>
      </c>
      <c r="F6" s="168" t="s">
        <v>6</v>
      </c>
      <c r="I6" s="269" t="s">
        <v>101</v>
      </c>
      <c r="J6" s="270"/>
    </row>
    <row r="7" spans="1:10" ht="81" customHeight="1" thickBot="1" x14ac:dyDescent="0.35">
      <c r="A7" s="169">
        <f>'EDT-1niveau'!H8</f>
        <v>0</v>
      </c>
      <c r="B7" s="170" t="str">
        <f>VLOOKUP($A7,'Liste-1niveau'!$A$4:$P$141,3,1)</f>
        <v/>
      </c>
      <c r="C7" s="170" t="str">
        <f>VLOOKUP($A7,'Liste-1niveau'!$A$4:$P$141,6,1)</f>
        <v/>
      </c>
      <c r="D7" s="170" t="str">
        <f>VLOOKUP(A7,'Liste-1niveau'!A4:J146,9,1)</f>
        <v/>
      </c>
      <c r="E7" s="170" t="str">
        <f>VLOOKUP($A7,'Liste-1niveau'!$A$4:$P$141,12,1)</f>
        <v/>
      </c>
      <c r="F7" s="170" t="str">
        <f>VLOOKUP($A7,'Liste-1niveau'!$A$4:$P$141,15,1)</f>
        <v/>
      </c>
      <c r="G7" s="4">
        <f>A7</f>
        <v>0</v>
      </c>
      <c r="I7" s="261" t="s">
        <v>99</v>
      </c>
      <c r="J7" s="262"/>
    </row>
    <row r="8" spans="1:10" ht="29.4" customHeight="1" x14ac:dyDescent="0.3">
      <c r="A8" s="169" t="e">
        <f>'EDT-1niveau'!H9</f>
        <v>#NUM!</v>
      </c>
      <c r="B8" s="170" t="e">
        <f>VLOOKUP($A8,'Liste-1niveau'!$A$4:$P$141,3,1)</f>
        <v>#NUM!</v>
      </c>
      <c r="C8" s="170" t="e">
        <f>VLOOKUP($A8,'Liste-1niveau'!$A$4:$P$141,6,1)</f>
        <v>#NUM!</v>
      </c>
      <c r="D8" s="170" t="e">
        <f>IF(D7='POUR COMMENCER'!$A$16,VLOOKUP('POUR COMMENCER'!$E$16,'Liste-1niveau'!$A$4:$P$141,9,1),VLOOKUP($A8,'Liste-1niveau'!$A$4:$P$138,9,1))</f>
        <v>#NUM!</v>
      </c>
      <c r="E8" s="170" t="e">
        <f>VLOOKUP($A8,'Liste-1niveau'!$A$4:$P$141,12,1)</f>
        <v>#NUM!</v>
      </c>
      <c r="F8" s="170" t="e">
        <f>VLOOKUP($A8,'Liste-1niveau'!$A$4:$P$141,15,1)</f>
        <v>#NUM!</v>
      </c>
      <c r="G8" s="120" t="e">
        <f>IF(AND(B8=B7,C8=C7,D8=D7,E8=E7,F8=F7),"",A8)</f>
        <v>#NUM!</v>
      </c>
    </row>
    <row r="9" spans="1:10" ht="29.4" customHeight="1" x14ac:dyDescent="0.3">
      <c r="A9" s="169" t="e">
        <f>'EDT-1niveau'!H10</f>
        <v>#NUM!</v>
      </c>
      <c r="B9" s="170" t="e">
        <f>VLOOKUP($A9,'Liste-1niveau'!$A$4:$P$141,3,1)</f>
        <v>#NUM!</v>
      </c>
      <c r="C9" s="170" t="e">
        <f>VLOOKUP($A9,'Liste-1niveau'!$A$4:$P$141,6,1)</f>
        <v>#NUM!</v>
      </c>
      <c r="D9" s="170" t="e">
        <f>IF(D8='POUR COMMENCER'!$A$16,VLOOKUP('POUR COMMENCER'!$E$16,'Liste-1niveau'!$A$4:$P$141,9,1),VLOOKUP($A9,'Liste-1niveau'!$A$4:$P$138,9,1))</f>
        <v>#NUM!</v>
      </c>
      <c r="E9" s="170" t="e">
        <f>VLOOKUP($A9,'Liste-1niveau'!$A$4:$P$141,12,1)</f>
        <v>#NUM!</v>
      </c>
      <c r="F9" s="170" t="e">
        <f>VLOOKUP($A9,'Liste-1niveau'!$A$4:$P$141,15,1)</f>
        <v>#NUM!</v>
      </c>
      <c r="G9" s="120" t="e">
        <f>IF(AND(B9=B8,C9=C8,D9=D8,E9=E8,F9=F8),"",A9)</f>
        <v>#NUM!</v>
      </c>
    </row>
    <row r="10" spans="1:10" ht="29.4" customHeight="1" x14ac:dyDescent="0.3">
      <c r="A10" s="169" t="e">
        <f>'EDT-1niveau'!H11</f>
        <v>#NUM!</v>
      </c>
      <c r="B10" s="170" t="e">
        <f>VLOOKUP($A10,'Liste-1niveau'!$A$4:$P$141,3,1)</f>
        <v>#NUM!</v>
      </c>
      <c r="C10" s="170" t="e">
        <f>VLOOKUP($A10,'Liste-1niveau'!$A$4:$P$141,6,1)</f>
        <v>#NUM!</v>
      </c>
      <c r="D10" s="170" t="e">
        <f>IF(D9='POUR COMMENCER'!$A$16,VLOOKUP('POUR COMMENCER'!$E$16,'Liste-1niveau'!$A$4:$P$141,9,1),VLOOKUP($A10,'Liste-1niveau'!$A$4:$P$138,9,1))</f>
        <v>#NUM!</v>
      </c>
      <c r="E10" s="170" t="e">
        <f>VLOOKUP($A10,'Liste-1niveau'!$A$4:$P$141,12,1)</f>
        <v>#NUM!</v>
      </c>
      <c r="F10" s="170" t="e">
        <f>VLOOKUP($A10,'Liste-1niveau'!$A$4:$P$141,15,1)</f>
        <v>#NUM!</v>
      </c>
      <c r="G10" s="120" t="e">
        <f t="shared" ref="G10:G72" si="0">IF(AND(B10=B9,C10=C9,D10=D9,E10=E9,F10=F9),"",A10)</f>
        <v>#NUM!</v>
      </c>
    </row>
    <row r="11" spans="1:10" ht="29.4" customHeight="1" x14ac:dyDescent="0.3">
      <c r="A11" s="169" t="e">
        <f>'EDT-1niveau'!H12</f>
        <v>#NUM!</v>
      </c>
      <c r="B11" s="170" t="e">
        <f>VLOOKUP($A11,'Liste-1niveau'!$A$4:$P$141,3,1)</f>
        <v>#NUM!</v>
      </c>
      <c r="C11" s="170" t="e">
        <f>VLOOKUP($A11,'Liste-1niveau'!$A$4:$P$141,6,1)</f>
        <v>#NUM!</v>
      </c>
      <c r="D11" s="170" t="e">
        <f>IF(D10='POUR COMMENCER'!$A$16,VLOOKUP('POUR COMMENCER'!$E$16,'Liste-1niveau'!$A$4:$P$141,9,1),VLOOKUP($A11,'Liste-1niveau'!$A$4:$P$138,9,1))</f>
        <v>#NUM!</v>
      </c>
      <c r="E11" s="170" t="e">
        <f>VLOOKUP($A11,'Liste-1niveau'!$A$4:$P$141,12,1)</f>
        <v>#NUM!</v>
      </c>
      <c r="F11" s="170" t="e">
        <f>VLOOKUP($A11,'Liste-1niveau'!$A$4:$P$141,15,1)</f>
        <v>#NUM!</v>
      </c>
      <c r="G11" s="120" t="e">
        <f t="shared" si="0"/>
        <v>#NUM!</v>
      </c>
    </row>
    <row r="12" spans="1:10" ht="29.4" customHeight="1" x14ac:dyDescent="0.3">
      <c r="A12" s="169" t="e">
        <f>'EDT-1niveau'!H13</f>
        <v>#NUM!</v>
      </c>
      <c r="B12" s="170" t="e">
        <f>VLOOKUP($A12,'Liste-1niveau'!$A$4:$P$141,3,1)</f>
        <v>#NUM!</v>
      </c>
      <c r="C12" s="170" t="e">
        <f>VLOOKUP($A12,'Liste-1niveau'!$A$4:$P$141,6,1)</f>
        <v>#NUM!</v>
      </c>
      <c r="D12" s="170" t="e">
        <f>IF(D11='POUR COMMENCER'!$A$16,VLOOKUP('POUR COMMENCER'!$E$16,'Liste-1niveau'!$A$4:$P$141,9,1),VLOOKUP($A12,'Liste-1niveau'!$A$4:$P$138,9,1))</f>
        <v>#NUM!</v>
      </c>
      <c r="E12" s="170" t="e">
        <f>VLOOKUP($A12,'Liste-1niveau'!$A$4:$P$141,12,1)</f>
        <v>#NUM!</v>
      </c>
      <c r="F12" s="170" t="e">
        <f>VLOOKUP($A12,'Liste-1niveau'!$A$4:$P$141,15,1)</f>
        <v>#NUM!</v>
      </c>
      <c r="G12" s="120" t="e">
        <f t="shared" si="0"/>
        <v>#NUM!</v>
      </c>
    </row>
    <row r="13" spans="1:10" ht="29.4" customHeight="1" x14ac:dyDescent="0.3">
      <c r="A13" s="169" t="e">
        <f>'EDT-1niveau'!H14</f>
        <v>#NUM!</v>
      </c>
      <c r="B13" s="170" t="e">
        <f>VLOOKUP($A13,'Liste-1niveau'!$A$4:$P$141,3,1)</f>
        <v>#NUM!</v>
      </c>
      <c r="C13" s="170" t="e">
        <f>VLOOKUP($A13,'Liste-1niveau'!$A$4:$P$141,6,1)</f>
        <v>#NUM!</v>
      </c>
      <c r="D13" s="170" t="e">
        <f>IF(D12='POUR COMMENCER'!$A$16,VLOOKUP('POUR COMMENCER'!$E$16,'Liste-1niveau'!$A$4:$P$141,9,1),VLOOKUP($A13,'Liste-1niveau'!$A$4:$P$138,9,1))</f>
        <v>#NUM!</v>
      </c>
      <c r="E13" s="170" t="e">
        <f>VLOOKUP($A13,'Liste-1niveau'!$A$4:$P$141,12,1)</f>
        <v>#NUM!</v>
      </c>
      <c r="F13" s="170" t="e">
        <f>VLOOKUP($A13,'Liste-1niveau'!$A$4:$P$141,15,1)</f>
        <v>#NUM!</v>
      </c>
      <c r="G13" s="120" t="e">
        <f t="shared" si="0"/>
        <v>#NUM!</v>
      </c>
    </row>
    <row r="14" spans="1:10" ht="29.4" customHeight="1" x14ac:dyDescent="0.3">
      <c r="A14" s="169" t="e">
        <f>'EDT-1niveau'!H15</f>
        <v>#NUM!</v>
      </c>
      <c r="B14" s="170" t="e">
        <f>VLOOKUP($A14,'Liste-1niveau'!$A$4:$P$141,3,1)</f>
        <v>#NUM!</v>
      </c>
      <c r="C14" s="170" t="e">
        <f>VLOOKUP($A14,'Liste-1niveau'!$A$4:$P$141,6,1)</f>
        <v>#NUM!</v>
      </c>
      <c r="D14" s="170" t="e">
        <f>IF(D13='POUR COMMENCER'!$A$16,VLOOKUP('POUR COMMENCER'!$E$16,'Liste-1niveau'!$A$4:$P$141,9,1),VLOOKUP($A14,'Liste-1niveau'!$A$4:$P$138,9,1))</f>
        <v>#NUM!</v>
      </c>
      <c r="E14" s="170" t="e">
        <f>VLOOKUP($A14,'Liste-1niveau'!$A$4:$P$141,12,1)</f>
        <v>#NUM!</v>
      </c>
      <c r="F14" s="170" t="e">
        <f>VLOOKUP($A14,'Liste-1niveau'!$A$4:$P$141,15,1)</f>
        <v>#NUM!</v>
      </c>
      <c r="G14" s="120" t="e">
        <f t="shared" si="0"/>
        <v>#NUM!</v>
      </c>
    </row>
    <row r="15" spans="1:10" ht="29.4" customHeight="1" x14ac:dyDescent="0.3">
      <c r="A15" s="169" t="e">
        <f>'EDT-1niveau'!H16</f>
        <v>#NUM!</v>
      </c>
      <c r="B15" s="170" t="e">
        <f>VLOOKUP($A15,'Liste-1niveau'!$A$4:$P$141,3,1)</f>
        <v>#NUM!</v>
      </c>
      <c r="C15" s="170" t="e">
        <f>VLOOKUP($A15,'Liste-1niveau'!$A$4:$P$141,6,1)</f>
        <v>#NUM!</v>
      </c>
      <c r="D15" s="170" t="e">
        <f>IF(D14='POUR COMMENCER'!$A$16,VLOOKUP('POUR COMMENCER'!$E$16,'Liste-1niveau'!$A$4:$P$141,9,1),VLOOKUP($A15,'Liste-1niveau'!$A$4:$P$138,9,1))</f>
        <v>#NUM!</v>
      </c>
      <c r="E15" s="170" t="e">
        <f>VLOOKUP($A15,'Liste-1niveau'!$A$4:$P$141,12,1)</f>
        <v>#NUM!</v>
      </c>
      <c r="F15" s="170" t="e">
        <f>VLOOKUP($A15,'Liste-1niveau'!$A$4:$P$141,15,1)</f>
        <v>#NUM!</v>
      </c>
      <c r="G15" s="120" t="e">
        <f t="shared" si="0"/>
        <v>#NUM!</v>
      </c>
    </row>
    <row r="16" spans="1:10" ht="29.4" customHeight="1" x14ac:dyDescent="0.3">
      <c r="A16" s="169" t="e">
        <f>'EDT-1niveau'!H17</f>
        <v>#NUM!</v>
      </c>
      <c r="B16" s="170" t="e">
        <f>VLOOKUP($A16,'Liste-1niveau'!$A$4:$P$141,3,1)</f>
        <v>#NUM!</v>
      </c>
      <c r="C16" s="170" t="e">
        <f>VLOOKUP($A16,'Liste-1niveau'!$A$4:$P$141,6,1)</f>
        <v>#NUM!</v>
      </c>
      <c r="D16" s="170" t="e">
        <f>IF(D15='POUR COMMENCER'!$A$16,VLOOKUP('POUR COMMENCER'!$E$16,'Liste-1niveau'!$A$4:$P$141,9,1),VLOOKUP($A16,'Liste-1niveau'!$A$4:$P$138,9,1))</f>
        <v>#NUM!</v>
      </c>
      <c r="E16" s="170" t="e">
        <f>VLOOKUP($A16,'Liste-1niveau'!$A$4:$P$141,12,1)</f>
        <v>#NUM!</v>
      </c>
      <c r="F16" s="170" t="e">
        <f>VLOOKUP($A16,'Liste-1niveau'!$A$4:$P$141,15,1)</f>
        <v>#NUM!</v>
      </c>
      <c r="G16" s="120" t="e">
        <f t="shared" si="0"/>
        <v>#NUM!</v>
      </c>
    </row>
    <row r="17" spans="1:7" ht="29.4" customHeight="1" x14ac:dyDescent="0.3">
      <c r="A17" s="169" t="e">
        <f>'EDT-1niveau'!H18</f>
        <v>#NUM!</v>
      </c>
      <c r="B17" s="170" t="e">
        <f>VLOOKUP($A17,'Liste-1niveau'!$A$4:$P$141,3,1)</f>
        <v>#NUM!</v>
      </c>
      <c r="C17" s="170" t="e">
        <f>VLOOKUP($A17,'Liste-1niveau'!$A$4:$P$141,6,1)</f>
        <v>#NUM!</v>
      </c>
      <c r="D17" s="170" t="e">
        <f>IF(D16='POUR COMMENCER'!$A$16,VLOOKUP('POUR COMMENCER'!$E$16,'Liste-1niveau'!$A$4:$P$141,9,1),VLOOKUP($A17,'Liste-1niveau'!$A$4:$P$138,9,1))</f>
        <v>#NUM!</v>
      </c>
      <c r="E17" s="170" t="e">
        <f>VLOOKUP($A17,'Liste-1niveau'!$A$4:$P$141,12,1)</f>
        <v>#NUM!</v>
      </c>
      <c r="F17" s="170" t="e">
        <f>VLOOKUP($A17,'Liste-1niveau'!$A$4:$P$141,15,1)</f>
        <v>#NUM!</v>
      </c>
      <c r="G17" s="120" t="e">
        <f t="shared" si="0"/>
        <v>#NUM!</v>
      </c>
    </row>
    <row r="18" spans="1:7" ht="29.4" customHeight="1" x14ac:dyDescent="0.3">
      <c r="A18" s="169" t="e">
        <f>'EDT-1niveau'!H19</f>
        <v>#NUM!</v>
      </c>
      <c r="B18" s="170" t="e">
        <f>VLOOKUP($A18,'Liste-1niveau'!$A$4:$P$141,3,1)</f>
        <v>#NUM!</v>
      </c>
      <c r="C18" s="170" t="e">
        <f>VLOOKUP($A18,'Liste-1niveau'!$A$4:$P$141,6,1)</f>
        <v>#NUM!</v>
      </c>
      <c r="D18" s="170" t="e">
        <f>IF(D17='POUR COMMENCER'!$A$16,VLOOKUP('POUR COMMENCER'!$E$16,'Liste-1niveau'!$A$4:$P$141,9,1),VLOOKUP($A18,'Liste-1niveau'!$A$4:$P$138,9,1))</f>
        <v>#NUM!</v>
      </c>
      <c r="E18" s="170" t="e">
        <f>VLOOKUP($A18,'Liste-1niveau'!$A$4:$P$141,12,1)</f>
        <v>#NUM!</v>
      </c>
      <c r="F18" s="170" t="e">
        <f>VLOOKUP($A18,'Liste-1niveau'!$A$4:$P$141,15,1)</f>
        <v>#NUM!</v>
      </c>
      <c r="G18" s="120" t="e">
        <f t="shared" si="0"/>
        <v>#NUM!</v>
      </c>
    </row>
    <row r="19" spans="1:7" ht="29.4" customHeight="1" x14ac:dyDescent="0.3">
      <c r="A19" s="169" t="e">
        <f>'EDT-1niveau'!H20</f>
        <v>#NUM!</v>
      </c>
      <c r="B19" s="170" t="e">
        <f>VLOOKUP($A19,'Liste-1niveau'!$A$4:$P$141,3,1)</f>
        <v>#NUM!</v>
      </c>
      <c r="C19" s="170" t="e">
        <f>VLOOKUP($A19,'Liste-1niveau'!$A$4:$P$141,6,1)</f>
        <v>#NUM!</v>
      </c>
      <c r="D19" s="170" t="e">
        <f>IF(D18='POUR COMMENCER'!$A$16,VLOOKUP('POUR COMMENCER'!$E$16,'Liste-1niveau'!$A$4:$P$141,9,1),VLOOKUP($A19,'Liste-1niveau'!$A$4:$P$138,9,1))</f>
        <v>#NUM!</v>
      </c>
      <c r="E19" s="170" t="e">
        <f>VLOOKUP($A19,'Liste-1niveau'!$A$4:$P$141,12,1)</f>
        <v>#NUM!</v>
      </c>
      <c r="F19" s="170" t="e">
        <f>VLOOKUP($A19,'Liste-1niveau'!$A$4:$P$141,15,1)</f>
        <v>#NUM!</v>
      </c>
      <c r="G19" s="120" t="e">
        <f t="shared" si="0"/>
        <v>#NUM!</v>
      </c>
    </row>
    <row r="20" spans="1:7" ht="29.4" customHeight="1" x14ac:dyDescent="0.3">
      <c r="A20" s="169" t="e">
        <f>'EDT-1niveau'!H21</f>
        <v>#NUM!</v>
      </c>
      <c r="B20" s="170" t="e">
        <f>VLOOKUP($A20,'Liste-1niveau'!$A$4:$P$141,3,1)</f>
        <v>#NUM!</v>
      </c>
      <c r="C20" s="170" t="e">
        <f>VLOOKUP($A20,'Liste-1niveau'!$A$4:$P$141,6,1)</f>
        <v>#NUM!</v>
      </c>
      <c r="D20" s="170" t="e">
        <f>IF(D19='POUR COMMENCER'!$A$16,VLOOKUP('POUR COMMENCER'!$E$16,'Liste-1niveau'!$A$4:$P$141,9,1),VLOOKUP($A20,'Liste-1niveau'!$A$4:$P$138,9,1))</f>
        <v>#NUM!</v>
      </c>
      <c r="E20" s="170" t="e">
        <f>VLOOKUP($A20,'Liste-1niveau'!$A$4:$P$141,12,1)</f>
        <v>#NUM!</v>
      </c>
      <c r="F20" s="170" t="e">
        <f>VLOOKUP($A20,'Liste-1niveau'!$A$4:$P$141,15,1)</f>
        <v>#NUM!</v>
      </c>
      <c r="G20" s="120" t="e">
        <f t="shared" si="0"/>
        <v>#NUM!</v>
      </c>
    </row>
    <row r="21" spans="1:7" ht="29.4" customHeight="1" x14ac:dyDescent="0.3">
      <c r="A21" s="169" t="e">
        <f>'EDT-1niveau'!H22</f>
        <v>#NUM!</v>
      </c>
      <c r="B21" s="170" t="e">
        <f>VLOOKUP($A21,'Liste-1niveau'!$A$4:$P$141,3,1)</f>
        <v>#NUM!</v>
      </c>
      <c r="C21" s="170" t="e">
        <f>VLOOKUP($A21,'Liste-1niveau'!$A$4:$P$141,6,1)</f>
        <v>#NUM!</v>
      </c>
      <c r="D21" s="170" t="e">
        <f>IF(D20='POUR COMMENCER'!$A$16,VLOOKUP('POUR COMMENCER'!$E$16,'Liste-1niveau'!$A$4:$P$141,9,1),VLOOKUP($A21,'Liste-1niveau'!$A$4:$P$138,9,1))</f>
        <v>#NUM!</v>
      </c>
      <c r="E21" s="170" t="e">
        <f>VLOOKUP($A21,'Liste-1niveau'!$A$4:$P$141,12,1)</f>
        <v>#NUM!</v>
      </c>
      <c r="F21" s="170" t="e">
        <f>VLOOKUP($A21,'Liste-1niveau'!$A$4:$P$141,15,1)</f>
        <v>#NUM!</v>
      </c>
      <c r="G21" s="120" t="e">
        <f t="shared" si="0"/>
        <v>#NUM!</v>
      </c>
    </row>
    <row r="22" spans="1:7" ht="29.4" customHeight="1" x14ac:dyDescent="0.3">
      <c r="A22" s="169" t="e">
        <f>'EDT-1niveau'!H23</f>
        <v>#NUM!</v>
      </c>
      <c r="B22" s="170" t="e">
        <f>VLOOKUP($A22,'Liste-1niveau'!$A$4:$P$141,3,1)</f>
        <v>#NUM!</v>
      </c>
      <c r="C22" s="170" t="e">
        <f>VLOOKUP($A22,'Liste-1niveau'!$A$4:$P$141,6,1)</f>
        <v>#NUM!</v>
      </c>
      <c r="D22" s="170" t="e">
        <f>IF(D21='POUR COMMENCER'!$A$16,VLOOKUP('POUR COMMENCER'!$E$16,'Liste-1niveau'!$A$4:$P$141,9,1),VLOOKUP($A22,'Liste-1niveau'!$A$4:$P$138,9,1))</f>
        <v>#NUM!</v>
      </c>
      <c r="E22" s="170" t="e">
        <f>VLOOKUP($A22,'Liste-1niveau'!$A$4:$P$141,12,1)</f>
        <v>#NUM!</v>
      </c>
      <c r="F22" s="170" t="e">
        <f>VLOOKUP($A22,'Liste-1niveau'!$A$4:$P$141,15,1)</f>
        <v>#NUM!</v>
      </c>
      <c r="G22" s="120" t="e">
        <f t="shared" si="0"/>
        <v>#NUM!</v>
      </c>
    </row>
    <row r="23" spans="1:7" ht="27" customHeight="1" x14ac:dyDescent="0.3">
      <c r="A23" s="169" t="e">
        <f>'EDT-1niveau'!H24</f>
        <v>#NUM!</v>
      </c>
      <c r="B23" s="170" t="e">
        <f>VLOOKUP($A23,'Liste-1niveau'!$A$4:$P$141,3,1)</f>
        <v>#NUM!</v>
      </c>
      <c r="C23" s="170" t="e">
        <f>VLOOKUP($A23,'Liste-1niveau'!$A$4:$P$141,6,1)</f>
        <v>#NUM!</v>
      </c>
      <c r="D23" s="170" t="e">
        <f>IF(D22='POUR COMMENCER'!$A$16,VLOOKUP('POUR COMMENCER'!$E$16,'Liste-1niveau'!$A$4:$P$141,9,1),VLOOKUP($A23,'Liste-1niveau'!$A$4:$P$138,9,1))</f>
        <v>#NUM!</v>
      </c>
      <c r="E23" s="170" t="e">
        <f>VLOOKUP($A23,'Liste-1niveau'!$A$4:$P$141,12,1)</f>
        <v>#NUM!</v>
      </c>
      <c r="F23" s="170" t="e">
        <f>VLOOKUP($A23,'Liste-1niveau'!$A$4:$P$141,15,1)</f>
        <v>#NUM!</v>
      </c>
      <c r="G23" s="120" t="e">
        <f t="shared" si="0"/>
        <v>#NUM!</v>
      </c>
    </row>
    <row r="24" spans="1:7" ht="27" customHeight="1" x14ac:dyDescent="0.3">
      <c r="A24" s="169" t="e">
        <f>'EDT-1niveau'!H25</f>
        <v>#NUM!</v>
      </c>
      <c r="B24" s="170" t="e">
        <f>VLOOKUP($A24,'Liste-1niveau'!$A$4:$P$141,3,1)</f>
        <v>#NUM!</v>
      </c>
      <c r="C24" s="170" t="e">
        <f>VLOOKUP($A24,'Liste-1niveau'!$A$4:$P$141,6,1)</f>
        <v>#NUM!</v>
      </c>
      <c r="D24" s="170" t="e">
        <f>IF(D23='POUR COMMENCER'!$A$16,VLOOKUP('POUR COMMENCER'!$E$16,'Liste-1niveau'!$A$4:$P$141,9,1),VLOOKUP($A24,'Liste-1niveau'!$A$4:$P$138,9,1))</f>
        <v>#NUM!</v>
      </c>
      <c r="E24" s="170" t="e">
        <f>VLOOKUP($A24,'Liste-1niveau'!$A$4:$P$141,12,1)</f>
        <v>#NUM!</v>
      </c>
      <c r="F24" s="170" t="e">
        <f>VLOOKUP($A24,'Liste-1niveau'!$A$4:$P$141,15,1)</f>
        <v>#NUM!</v>
      </c>
      <c r="G24" s="120" t="e">
        <f t="shared" si="0"/>
        <v>#NUM!</v>
      </c>
    </row>
    <row r="25" spans="1:7" ht="27" customHeight="1" x14ac:dyDescent="0.3">
      <c r="A25" s="169" t="e">
        <f>'EDT-1niveau'!H26</f>
        <v>#NUM!</v>
      </c>
      <c r="B25" s="170" t="e">
        <f>VLOOKUP($A25,'Liste-1niveau'!$A$4:$P$141,3,1)</f>
        <v>#NUM!</v>
      </c>
      <c r="C25" s="170" t="e">
        <f>VLOOKUP($A25,'Liste-1niveau'!$A$4:$P$141,6,1)</f>
        <v>#NUM!</v>
      </c>
      <c r="D25" s="170" t="e">
        <f>IF(D24='POUR COMMENCER'!$A$16,VLOOKUP('POUR COMMENCER'!$E$16,'Liste-1niveau'!$A$4:$P$141,9,1),VLOOKUP($A25,'Liste-1niveau'!$A$4:$P$138,9,1))</f>
        <v>#NUM!</v>
      </c>
      <c r="E25" s="170" t="e">
        <f>VLOOKUP($A25,'Liste-1niveau'!$A$4:$P$141,12,1)</f>
        <v>#NUM!</v>
      </c>
      <c r="F25" s="170" t="e">
        <f>VLOOKUP($A25,'Liste-1niveau'!$A$4:$P$141,15,1)</f>
        <v>#NUM!</v>
      </c>
      <c r="G25" s="120" t="e">
        <f t="shared" si="0"/>
        <v>#NUM!</v>
      </c>
    </row>
    <row r="26" spans="1:7" ht="27" customHeight="1" x14ac:dyDescent="0.3">
      <c r="A26" s="169" t="e">
        <f>'EDT-1niveau'!H27</f>
        <v>#NUM!</v>
      </c>
      <c r="B26" s="170" t="e">
        <f>VLOOKUP($A26,'Liste-1niveau'!$A$4:$P$141,3,1)</f>
        <v>#NUM!</v>
      </c>
      <c r="C26" s="170" t="e">
        <f>VLOOKUP($A26,'Liste-1niveau'!$A$4:$P$141,6,1)</f>
        <v>#NUM!</v>
      </c>
      <c r="D26" s="170" t="e">
        <f>IF(D25='POUR COMMENCER'!$A$16,VLOOKUP('POUR COMMENCER'!$E$16,'Liste-1niveau'!$A$4:$P$141,9,1),VLOOKUP($A26,'Liste-1niveau'!$A$4:$P$138,9,1))</f>
        <v>#NUM!</v>
      </c>
      <c r="E26" s="170" t="e">
        <f>VLOOKUP($A26,'Liste-1niveau'!$A$4:$P$141,12,1)</f>
        <v>#NUM!</v>
      </c>
      <c r="F26" s="170" t="e">
        <f>VLOOKUP($A26,'Liste-1niveau'!$A$4:$P$141,15,1)</f>
        <v>#NUM!</v>
      </c>
      <c r="G26" s="120" t="e">
        <f t="shared" si="0"/>
        <v>#NUM!</v>
      </c>
    </row>
    <row r="27" spans="1:7" ht="27" customHeight="1" x14ac:dyDescent="0.3">
      <c r="A27" s="169" t="e">
        <f>'EDT-1niveau'!H28</f>
        <v>#NUM!</v>
      </c>
      <c r="B27" s="170" t="e">
        <f>VLOOKUP($A27,'Liste-1niveau'!$A$4:$P$141,3,1)</f>
        <v>#NUM!</v>
      </c>
      <c r="C27" s="170" t="e">
        <f>VLOOKUP($A27,'Liste-1niveau'!$A$4:$P$141,6,1)</f>
        <v>#NUM!</v>
      </c>
      <c r="D27" s="170" t="e">
        <f>IF(D26='POUR COMMENCER'!$A$16,VLOOKUP('POUR COMMENCER'!$E$16,'Liste-1niveau'!$A$4:$P$141,9,1),VLOOKUP($A27,'Liste-1niveau'!$A$4:$P$138,9,1))</f>
        <v>#NUM!</v>
      </c>
      <c r="E27" s="170" t="e">
        <f>VLOOKUP($A27,'Liste-1niveau'!$A$4:$P$141,12,1)</f>
        <v>#NUM!</v>
      </c>
      <c r="F27" s="170" t="e">
        <f>VLOOKUP($A27,'Liste-1niveau'!$A$4:$P$141,15,1)</f>
        <v>#NUM!</v>
      </c>
      <c r="G27" s="120" t="e">
        <f t="shared" si="0"/>
        <v>#NUM!</v>
      </c>
    </row>
    <row r="28" spans="1:7" ht="27" customHeight="1" x14ac:dyDescent="0.3">
      <c r="A28" s="169" t="e">
        <f>'EDT-1niveau'!H29</f>
        <v>#NUM!</v>
      </c>
      <c r="B28" s="170" t="e">
        <f>VLOOKUP($A28,'Liste-1niveau'!$A$4:$P$141,3,1)</f>
        <v>#NUM!</v>
      </c>
      <c r="C28" s="170" t="e">
        <f>VLOOKUP($A28,'Liste-1niveau'!$A$4:$P$141,6,1)</f>
        <v>#NUM!</v>
      </c>
      <c r="D28" s="170" t="e">
        <f>IF(D27='POUR COMMENCER'!$A$16,VLOOKUP('POUR COMMENCER'!$E$16,'Liste-1niveau'!$A$4:$P$141,9,1),VLOOKUP($A28,'Liste-1niveau'!$A$4:$P$138,9,1))</f>
        <v>#NUM!</v>
      </c>
      <c r="E28" s="170" t="e">
        <f>VLOOKUP($A28,'Liste-1niveau'!$A$4:$P$141,12,1)</f>
        <v>#NUM!</v>
      </c>
      <c r="F28" s="170" t="e">
        <f>VLOOKUP($A28,'Liste-1niveau'!$A$4:$P$141,15,1)</f>
        <v>#NUM!</v>
      </c>
      <c r="G28" s="120" t="e">
        <f t="shared" si="0"/>
        <v>#NUM!</v>
      </c>
    </row>
    <row r="29" spans="1:7" ht="27" customHeight="1" x14ac:dyDescent="0.3">
      <c r="A29" s="169" t="e">
        <f>'EDT-1niveau'!H30</f>
        <v>#NUM!</v>
      </c>
      <c r="B29" s="170" t="e">
        <f>VLOOKUP($A29,'Liste-1niveau'!$A$4:$P$141,3,1)</f>
        <v>#NUM!</v>
      </c>
      <c r="C29" s="170" t="e">
        <f>VLOOKUP($A29,'Liste-1niveau'!$A$4:$P$141,6,1)</f>
        <v>#NUM!</v>
      </c>
      <c r="D29" s="170" t="e">
        <f>IF(D28='POUR COMMENCER'!$A$16,VLOOKUP('POUR COMMENCER'!$E$16,'Liste-1niveau'!$A$4:$P$141,9,1),VLOOKUP($A29,'Liste-1niveau'!$A$4:$P$138,9,1))</f>
        <v>#NUM!</v>
      </c>
      <c r="E29" s="170" t="e">
        <f>VLOOKUP($A29,'Liste-1niveau'!$A$4:$P$141,12,1)</f>
        <v>#NUM!</v>
      </c>
      <c r="F29" s="170" t="e">
        <f>VLOOKUP($A29,'Liste-1niveau'!$A$4:$P$141,15,1)</f>
        <v>#NUM!</v>
      </c>
      <c r="G29" s="120" t="e">
        <f t="shared" si="0"/>
        <v>#NUM!</v>
      </c>
    </row>
    <row r="30" spans="1:7" ht="27" customHeight="1" x14ac:dyDescent="0.3">
      <c r="A30" s="169" t="e">
        <f>'EDT-1niveau'!H31</f>
        <v>#NUM!</v>
      </c>
      <c r="B30" s="170" t="e">
        <f>VLOOKUP($A30,'Liste-1niveau'!$A$4:$P$141,3,1)</f>
        <v>#NUM!</v>
      </c>
      <c r="C30" s="170" t="e">
        <f>VLOOKUP($A30,'Liste-1niveau'!$A$4:$P$141,6,1)</f>
        <v>#NUM!</v>
      </c>
      <c r="D30" s="170" t="e">
        <f>IF(D29='POUR COMMENCER'!$A$16,VLOOKUP('POUR COMMENCER'!$E$16,'Liste-1niveau'!$A$4:$P$141,9,1),VLOOKUP($A30,'Liste-1niveau'!$A$4:$P$138,9,1))</f>
        <v>#NUM!</v>
      </c>
      <c r="E30" s="170" t="e">
        <f>VLOOKUP($A30,'Liste-1niveau'!$A$4:$P$141,12,1)</f>
        <v>#NUM!</v>
      </c>
      <c r="F30" s="170" t="e">
        <f>VLOOKUP($A30,'Liste-1niveau'!$A$4:$P$141,15,1)</f>
        <v>#NUM!</v>
      </c>
      <c r="G30" s="120" t="e">
        <f t="shared" si="0"/>
        <v>#NUM!</v>
      </c>
    </row>
    <row r="31" spans="1:7" ht="27" customHeight="1" x14ac:dyDescent="0.3">
      <c r="A31" s="169" t="e">
        <f>'EDT-1niveau'!H32</f>
        <v>#NUM!</v>
      </c>
      <c r="B31" s="170" t="e">
        <f>VLOOKUP($A31,'Liste-1niveau'!$A$4:$P$141,3,1)</f>
        <v>#NUM!</v>
      </c>
      <c r="C31" s="170" t="e">
        <f>VLOOKUP($A31,'Liste-1niveau'!$A$4:$P$141,6,1)</f>
        <v>#NUM!</v>
      </c>
      <c r="D31" s="170" t="e">
        <f>IF(D30='POUR COMMENCER'!$A$16,VLOOKUP('POUR COMMENCER'!$E$16,'Liste-1niveau'!$A$4:$P$141,9,1),VLOOKUP($A31,'Liste-1niveau'!$A$4:$P$138,9,1))</f>
        <v>#NUM!</v>
      </c>
      <c r="E31" s="170" t="e">
        <f>VLOOKUP($A31,'Liste-1niveau'!$A$4:$P$141,12,1)</f>
        <v>#NUM!</v>
      </c>
      <c r="F31" s="170" t="e">
        <f>VLOOKUP($A31,'Liste-1niveau'!$A$4:$P$141,15,1)</f>
        <v>#NUM!</v>
      </c>
      <c r="G31" s="120" t="e">
        <f t="shared" si="0"/>
        <v>#NUM!</v>
      </c>
    </row>
    <row r="32" spans="1:7" ht="27" customHeight="1" x14ac:dyDescent="0.3">
      <c r="A32" s="169" t="e">
        <f>'EDT-1niveau'!H31</f>
        <v>#NUM!</v>
      </c>
      <c r="B32" s="170" t="e">
        <f>VLOOKUP($A32,'Liste-1niveau'!$A$4:$P$141,3,1)</f>
        <v>#NUM!</v>
      </c>
      <c r="C32" s="170" t="e">
        <f>VLOOKUP($A32,'Liste-1niveau'!$A$4:$P$141,6,1)</f>
        <v>#NUM!</v>
      </c>
      <c r="D32" s="170" t="e">
        <f>IF(D31='POUR COMMENCER'!$A$16,VLOOKUP('POUR COMMENCER'!$E$16,'Liste-1niveau'!$A$4:$P$141,9,1),VLOOKUP($A32,'Liste-1niveau'!$A$4:$P$138,9,1))</f>
        <v>#NUM!</v>
      </c>
      <c r="E32" s="170" t="e">
        <f>VLOOKUP($A32,'Liste-1niveau'!$A$4:$P$141,12,1)</f>
        <v>#NUM!</v>
      </c>
      <c r="F32" s="170" t="e">
        <f>VLOOKUP($A32,'Liste-1niveau'!$A$4:$P$141,15,1)</f>
        <v>#NUM!</v>
      </c>
      <c r="G32" s="120" t="e">
        <f t="shared" si="0"/>
        <v>#NUM!</v>
      </c>
    </row>
    <row r="33" spans="1:7" ht="27" customHeight="1" x14ac:dyDescent="0.3">
      <c r="A33" s="169" t="e">
        <f>'EDT-1niveau'!H32</f>
        <v>#NUM!</v>
      </c>
      <c r="B33" s="170" t="e">
        <f>VLOOKUP($A33,'Liste-1niveau'!$A$4:$P$141,3,1)</f>
        <v>#NUM!</v>
      </c>
      <c r="C33" s="170" t="e">
        <f>VLOOKUP($A33,'Liste-1niveau'!$A$4:$P$141,6,1)</f>
        <v>#NUM!</v>
      </c>
      <c r="D33" s="170" t="e">
        <f>IF(D32='POUR COMMENCER'!$A$16,VLOOKUP('POUR COMMENCER'!$E$16,'Liste-1niveau'!$A$4:$P$141,9,1),VLOOKUP($A33,'Liste-1niveau'!$A$4:$P$138,9,1))</f>
        <v>#NUM!</v>
      </c>
      <c r="E33" s="170" t="e">
        <f>VLOOKUP($A33,'Liste-1niveau'!$A$4:$P$141,12,1)</f>
        <v>#NUM!</v>
      </c>
      <c r="F33" s="170" t="e">
        <f>VLOOKUP($A33,'Liste-1niveau'!$A$4:$P$141,15,1)</f>
        <v>#NUM!</v>
      </c>
      <c r="G33" s="120" t="e">
        <f t="shared" si="0"/>
        <v>#NUM!</v>
      </c>
    </row>
    <row r="34" spans="1:7" ht="27" customHeight="1" x14ac:dyDescent="0.3">
      <c r="A34" s="169" t="e">
        <f>'EDT-1niveau'!H33</f>
        <v>#NUM!</v>
      </c>
      <c r="B34" s="170" t="e">
        <f>VLOOKUP($A34,'Liste-1niveau'!$A$4:$P$141,3,1)</f>
        <v>#NUM!</v>
      </c>
      <c r="C34" s="170" t="e">
        <f>VLOOKUP($A34,'Liste-1niveau'!$A$4:$P$141,6,1)</f>
        <v>#NUM!</v>
      </c>
      <c r="D34" s="170" t="e">
        <f>IF(D33='POUR COMMENCER'!$A$16,VLOOKUP('POUR COMMENCER'!$E$16,'Liste-1niveau'!$A$4:$P$141,9,1),VLOOKUP($A34,'Liste-1niveau'!$A$4:$P$138,9,1))</f>
        <v>#NUM!</v>
      </c>
      <c r="E34" s="170" t="e">
        <f>VLOOKUP($A34,'Liste-1niveau'!$A$4:$P$141,12,1)</f>
        <v>#NUM!</v>
      </c>
      <c r="F34" s="170" t="e">
        <f>VLOOKUP($A34,'Liste-1niveau'!$A$4:$P$141,15,1)</f>
        <v>#NUM!</v>
      </c>
      <c r="G34" s="120" t="e">
        <f t="shared" si="0"/>
        <v>#NUM!</v>
      </c>
    </row>
    <row r="35" spans="1:7" ht="27" customHeight="1" x14ac:dyDescent="0.3">
      <c r="A35" s="169" t="e">
        <f>'EDT-1niveau'!H34</f>
        <v>#NUM!</v>
      </c>
      <c r="B35" s="170" t="e">
        <f>VLOOKUP($A35,'Liste-1niveau'!$A$4:$P$141,3,1)</f>
        <v>#NUM!</v>
      </c>
      <c r="C35" s="170" t="e">
        <f>VLOOKUP($A35,'Liste-1niveau'!$A$4:$P$141,6,1)</f>
        <v>#NUM!</v>
      </c>
      <c r="D35" s="170" t="e">
        <f>IF(D34='POUR COMMENCER'!$A$16,VLOOKUP('POUR COMMENCER'!$E$16,'Liste-1niveau'!$A$4:$P$141,9,1),VLOOKUP($A35,'Liste-1niveau'!$A$4:$P$138,9,1))</f>
        <v>#NUM!</v>
      </c>
      <c r="E35" s="170" t="e">
        <f>VLOOKUP($A35,'Liste-1niveau'!$A$4:$P$141,12,1)</f>
        <v>#NUM!</v>
      </c>
      <c r="F35" s="170" t="e">
        <f>VLOOKUP($A35,'Liste-1niveau'!$A$4:$P$141,15,1)</f>
        <v>#NUM!</v>
      </c>
      <c r="G35" s="120" t="e">
        <f t="shared" si="0"/>
        <v>#NUM!</v>
      </c>
    </row>
    <row r="36" spans="1:7" ht="27" customHeight="1" x14ac:dyDescent="0.3">
      <c r="A36" s="169" t="e">
        <f>'EDT-1niveau'!H35</f>
        <v>#NUM!</v>
      </c>
      <c r="B36" s="170" t="e">
        <f>VLOOKUP($A36,'Liste-1niveau'!$A$4:$P$141,3,1)</f>
        <v>#NUM!</v>
      </c>
      <c r="C36" s="170" t="e">
        <f>VLOOKUP($A36,'Liste-1niveau'!$A$4:$P$141,6,1)</f>
        <v>#NUM!</v>
      </c>
      <c r="D36" s="170" t="e">
        <f>IF(D35='POUR COMMENCER'!$A$16,VLOOKUP('POUR COMMENCER'!$E$16,'Liste-1niveau'!$A$4:$P$141,9,1),VLOOKUP($A36,'Liste-1niveau'!$A$4:$P$138,9,1))</f>
        <v>#NUM!</v>
      </c>
      <c r="E36" s="170" t="e">
        <f>VLOOKUP($A36,'Liste-1niveau'!$A$4:$P$141,12,1)</f>
        <v>#NUM!</v>
      </c>
      <c r="F36" s="170" t="e">
        <f>VLOOKUP($A36,'Liste-1niveau'!$A$4:$P$141,15,1)</f>
        <v>#NUM!</v>
      </c>
      <c r="G36" s="120" t="e">
        <f t="shared" si="0"/>
        <v>#NUM!</v>
      </c>
    </row>
    <row r="37" spans="1:7" ht="27" customHeight="1" x14ac:dyDescent="0.3">
      <c r="A37" s="169" t="e">
        <f>'EDT-1niveau'!H36</f>
        <v>#NUM!</v>
      </c>
      <c r="B37" s="170" t="e">
        <f>VLOOKUP($A37,'Liste-1niveau'!$A$4:$P$141,3,1)</f>
        <v>#NUM!</v>
      </c>
      <c r="C37" s="170" t="e">
        <f>VLOOKUP($A37,'Liste-1niveau'!$A$4:$P$141,6,1)</f>
        <v>#NUM!</v>
      </c>
      <c r="D37" s="170" t="e">
        <f>IF(D36='POUR COMMENCER'!$A$16,VLOOKUP('POUR COMMENCER'!$E$16,'Liste-1niveau'!$A$4:$P$141,9,1),VLOOKUP($A37,'Liste-1niveau'!$A$4:$P$138,9,1))</f>
        <v>#NUM!</v>
      </c>
      <c r="E37" s="170" t="e">
        <f>VLOOKUP($A37,'Liste-1niveau'!$A$4:$P$141,12,1)</f>
        <v>#NUM!</v>
      </c>
      <c r="F37" s="170" t="e">
        <f>VLOOKUP($A37,'Liste-1niveau'!$A$4:$P$141,15,1)</f>
        <v>#NUM!</v>
      </c>
      <c r="G37" s="120" t="e">
        <f t="shared" si="0"/>
        <v>#NUM!</v>
      </c>
    </row>
    <row r="38" spans="1:7" ht="27" customHeight="1" x14ac:dyDescent="0.3">
      <c r="A38" s="169" t="e">
        <f>'EDT-1niveau'!H37</f>
        <v>#NUM!</v>
      </c>
      <c r="B38" s="170" t="e">
        <f>VLOOKUP($A38,'Liste-1niveau'!$A$4:$P$141,3,1)</f>
        <v>#NUM!</v>
      </c>
      <c r="C38" s="170" t="e">
        <f>VLOOKUP($A38,'Liste-1niveau'!$A$4:$P$141,6,1)</f>
        <v>#NUM!</v>
      </c>
      <c r="D38" s="170" t="e">
        <f>IF(D37='POUR COMMENCER'!$A$16,VLOOKUP('POUR COMMENCER'!$E$16,'Liste-1niveau'!$A$4:$P$141,9,1),VLOOKUP($A38,'Liste-1niveau'!$A$4:$P$138,9,1))</f>
        <v>#NUM!</v>
      </c>
      <c r="E38" s="170" t="e">
        <f>VLOOKUP($A38,'Liste-1niveau'!$A$4:$P$141,12,1)</f>
        <v>#NUM!</v>
      </c>
      <c r="F38" s="170" t="e">
        <f>VLOOKUP($A38,'Liste-1niveau'!$A$4:$P$141,15,1)</f>
        <v>#NUM!</v>
      </c>
      <c r="G38" s="120" t="e">
        <f t="shared" si="0"/>
        <v>#NUM!</v>
      </c>
    </row>
    <row r="39" spans="1:7" ht="27" customHeight="1" x14ac:dyDescent="0.3">
      <c r="A39" s="169" t="e">
        <f>'EDT-1niveau'!H38</f>
        <v>#NUM!</v>
      </c>
      <c r="B39" s="170" t="e">
        <f>VLOOKUP($A39,'Liste-1niveau'!$A$4:$P$141,3,1)</f>
        <v>#NUM!</v>
      </c>
      <c r="C39" s="170" t="e">
        <f>VLOOKUP($A39,'Liste-1niveau'!$A$4:$P$141,6,1)</f>
        <v>#NUM!</v>
      </c>
      <c r="D39" s="170" t="e">
        <f>IF(D38='POUR COMMENCER'!$A$16,VLOOKUP('POUR COMMENCER'!$E$16,'Liste-1niveau'!$A$4:$P$141,9,1),VLOOKUP($A39,'Liste-1niveau'!$A$4:$P$138,9,1))</f>
        <v>#NUM!</v>
      </c>
      <c r="E39" s="170" t="e">
        <f>VLOOKUP($A39,'Liste-1niveau'!$A$4:$P$141,12,1)</f>
        <v>#NUM!</v>
      </c>
      <c r="F39" s="170" t="e">
        <f>VLOOKUP($A39,'Liste-1niveau'!$A$4:$P$141,15,1)</f>
        <v>#NUM!</v>
      </c>
      <c r="G39" s="120" t="e">
        <f t="shared" si="0"/>
        <v>#NUM!</v>
      </c>
    </row>
    <row r="40" spans="1:7" ht="27" customHeight="1" x14ac:dyDescent="0.3">
      <c r="A40" s="169" t="e">
        <f>'EDT-1niveau'!H39</f>
        <v>#NUM!</v>
      </c>
      <c r="B40" s="170" t="e">
        <f>VLOOKUP($A40,'Liste-1niveau'!$A$4:$P$141,3,1)</f>
        <v>#NUM!</v>
      </c>
      <c r="C40" s="170" t="e">
        <f>VLOOKUP($A40,'Liste-1niveau'!$A$4:$P$141,6,1)</f>
        <v>#NUM!</v>
      </c>
      <c r="D40" s="170" t="e">
        <f>IF(D39='POUR COMMENCER'!$A$16,VLOOKUP('POUR COMMENCER'!$E$16,'Liste-1niveau'!$A$4:$P$141,9,1),VLOOKUP($A40,'Liste-1niveau'!$A$4:$P$138,9,1))</f>
        <v>#NUM!</v>
      </c>
      <c r="E40" s="170" t="e">
        <f>VLOOKUP($A40,'Liste-1niveau'!$A$4:$P$141,12,1)</f>
        <v>#NUM!</v>
      </c>
      <c r="F40" s="170" t="e">
        <f>VLOOKUP($A40,'Liste-1niveau'!$A$4:$P$141,15,1)</f>
        <v>#NUM!</v>
      </c>
      <c r="G40" s="120" t="e">
        <f t="shared" si="0"/>
        <v>#NUM!</v>
      </c>
    </row>
    <row r="41" spans="1:7" ht="27" customHeight="1" x14ac:dyDescent="0.3">
      <c r="A41" s="169" t="e">
        <f>'EDT-1niveau'!H40</f>
        <v>#NUM!</v>
      </c>
      <c r="B41" s="170" t="e">
        <f>VLOOKUP($A41,'Liste-1niveau'!$A$4:$P$141,3,1)</f>
        <v>#NUM!</v>
      </c>
      <c r="C41" s="170" t="e">
        <f>VLOOKUP($A41,'Liste-1niveau'!$A$4:$P$141,6,1)</f>
        <v>#NUM!</v>
      </c>
      <c r="D41" s="170" t="e">
        <f>IF(D40='POUR COMMENCER'!$A$16,VLOOKUP('POUR COMMENCER'!$E$16,'Liste-1niveau'!$A$4:$P$141,9,1),VLOOKUP($A41,'Liste-1niveau'!$A$4:$P$138,9,1))</f>
        <v>#NUM!</v>
      </c>
      <c r="E41" s="170" t="e">
        <f>VLOOKUP($A41,'Liste-1niveau'!$A$4:$P$141,12,1)</f>
        <v>#NUM!</v>
      </c>
      <c r="F41" s="170" t="e">
        <f>VLOOKUP($A41,'Liste-1niveau'!$A$4:$P$141,15,1)</f>
        <v>#NUM!</v>
      </c>
      <c r="G41" s="120" t="e">
        <f t="shared" si="0"/>
        <v>#NUM!</v>
      </c>
    </row>
    <row r="42" spans="1:7" ht="27" customHeight="1" x14ac:dyDescent="0.3">
      <c r="A42" s="169" t="e">
        <f>'EDT-1niveau'!H41</f>
        <v>#NUM!</v>
      </c>
      <c r="B42" s="170" t="e">
        <f>VLOOKUP($A42,'Liste-1niveau'!$A$4:$P$141,3,1)</f>
        <v>#NUM!</v>
      </c>
      <c r="C42" s="170" t="e">
        <f>VLOOKUP($A42,'Liste-1niveau'!$A$4:$P$141,6,1)</f>
        <v>#NUM!</v>
      </c>
      <c r="D42" s="170" t="e">
        <f>IF(D41='POUR COMMENCER'!$A$16,VLOOKUP('POUR COMMENCER'!$E$16,'Liste-1niveau'!$A$4:$P$141,9,1),VLOOKUP($A42,'Liste-1niveau'!$A$4:$P$138,9,1))</f>
        <v>#NUM!</v>
      </c>
      <c r="E42" s="170" t="e">
        <f>VLOOKUP($A42,'Liste-1niveau'!$A$4:$P$141,12,1)</f>
        <v>#NUM!</v>
      </c>
      <c r="F42" s="170" t="e">
        <f>VLOOKUP($A42,'Liste-1niveau'!$A$4:$P$141,15,1)</f>
        <v>#NUM!</v>
      </c>
      <c r="G42" s="120" t="e">
        <f t="shared" si="0"/>
        <v>#NUM!</v>
      </c>
    </row>
    <row r="43" spans="1:7" ht="27" customHeight="1" x14ac:dyDescent="0.3">
      <c r="A43" s="169" t="e">
        <f>'EDT-1niveau'!H42</f>
        <v>#NUM!</v>
      </c>
      <c r="B43" s="170" t="e">
        <f>VLOOKUP($A43,'Liste-1niveau'!$A$4:$P$141,3,1)</f>
        <v>#NUM!</v>
      </c>
      <c r="C43" s="170" t="e">
        <f>VLOOKUP($A43,'Liste-1niveau'!$A$4:$P$141,6,1)</f>
        <v>#NUM!</v>
      </c>
      <c r="D43" s="170" t="e">
        <f>IF(D42='POUR COMMENCER'!$A$16,VLOOKUP('POUR COMMENCER'!$E$16,'Liste-1niveau'!$A$4:$P$141,9,1),VLOOKUP($A43,'Liste-1niveau'!$A$4:$P$138,9,1))</f>
        <v>#NUM!</v>
      </c>
      <c r="E43" s="170" t="e">
        <f>VLOOKUP($A43,'Liste-1niveau'!$A$4:$P$141,12,1)</f>
        <v>#NUM!</v>
      </c>
      <c r="F43" s="170" t="e">
        <f>VLOOKUP($A43,'Liste-1niveau'!$A$4:$P$141,15,1)</f>
        <v>#NUM!</v>
      </c>
      <c r="G43" s="120" t="e">
        <f t="shared" si="0"/>
        <v>#NUM!</v>
      </c>
    </row>
    <row r="44" spans="1:7" ht="27" customHeight="1" x14ac:dyDescent="0.3">
      <c r="A44" s="169" t="e">
        <f>'EDT-1niveau'!H43</f>
        <v>#NUM!</v>
      </c>
      <c r="B44" s="170" t="e">
        <f>VLOOKUP($A44,'Liste-1niveau'!$A$4:$P$141,3,1)</f>
        <v>#NUM!</v>
      </c>
      <c r="C44" s="170" t="e">
        <f>VLOOKUP($A44,'Liste-1niveau'!$A$4:$P$141,6,1)</f>
        <v>#NUM!</v>
      </c>
      <c r="D44" s="170" t="e">
        <f>IF(D43='POUR COMMENCER'!$A$16,VLOOKUP('POUR COMMENCER'!$E$16,'Liste-1niveau'!$A$4:$P$141,9,1),VLOOKUP($A44,'Liste-1niveau'!$A$4:$P$138,9,1))</f>
        <v>#NUM!</v>
      </c>
      <c r="E44" s="170" t="e">
        <f>VLOOKUP($A44,'Liste-1niveau'!$A$4:$P$141,12,1)</f>
        <v>#NUM!</v>
      </c>
      <c r="F44" s="170" t="e">
        <f>VLOOKUP($A44,'Liste-1niveau'!$A$4:$P$141,15,1)</f>
        <v>#NUM!</v>
      </c>
      <c r="G44" s="120" t="e">
        <f t="shared" si="0"/>
        <v>#NUM!</v>
      </c>
    </row>
    <row r="45" spans="1:7" ht="27" customHeight="1" x14ac:dyDescent="0.3">
      <c r="A45" s="169" t="e">
        <f>'EDT-1niveau'!H44</f>
        <v>#NUM!</v>
      </c>
      <c r="B45" s="170" t="e">
        <f>VLOOKUP($A45,'Liste-1niveau'!$A$4:$P$141,3,1)</f>
        <v>#NUM!</v>
      </c>
      <c r="C45" s="170" t="e">
        <f>VLOOKUP($A45,'Liste-1niveau'!$A$4:$P$141,6,1)</f>
        <v>#NUM!</v>
      </c>
      <c r="D45" s="170" t="e">
        <f>IF(D44='POUR COMMENCER'!$A$16,VLOOKUP('POUR COMMENCER'!$E$16,'Liste-1niveau'!$A$4:$P$141,9,1),VLOOKUP($A45,'Liste-1niveau'!$A$4:$P$138,9,1))</f>
        <v>#NUM!</v>
      </c>
      <c r="E45" s="170" t="e">
        <f>VLOOKUP($A45,'Liste-1niveau'!$A$4:$P$141,12,1)</f>
        <v>#NUM!</v>
      </c>
      <c r="F45" s="170" t="e">
        <f>VLOOKUP($A45,'Liste-1niveau'!$A$4:$P$141,15,1)</f>
        <v>#NUM!</v>
      </c>
      <c r="G45" s="120" t="e">
        <f t="shared" si="0"/>
        <v>#NUM!</v>
      </c>
    </row>
    <row r="46" spans="1:7" ht="27" customHeight="1" x14ac:dyDescent="0.3">
      <c r="A46" s="169" t="e">
        <f>'EDT-1niveau'!H45</f>
        <v>#NUM!</v>
      </c>
      <c r="B46" s="170" t="e">
        <f>VLOOKUP($A46,'Liste-1niveau'!$A$4:$P$141,3,1)</f>
        <v>#NUM!</v>
      </c>
      <c r="C46" s="170" t="e">
        <f>VLOOKUP($A46,'Liste-1niveau'!$A$4:$P$141,6,1)</f>
        <v>#NUM!</v>
      </c>
      <c r="D46" s="170" t="e">
        <f>IF(D45='POUR COMMENCER'!$A$16,VLOOKUP('POUR COMMENCER'!$E$16,'Liste-1niveau'!$A$4:$P$141,9,1),VLOOKUP($A46,'Liste-1niveau'!$A$4:$P$138,9,1))</f>
        <v>#NUM!</v>
      </c>
      <c r="E46" s="170" t="e">
        <f>VLOOKUP($A46,'Liste-1niveau'!$A$4:$P$141,12,1)</f>
        <v>#NUM!</v>
      </c>
      <c r="F46" s="170" t="e">
        <f>VLOOKUP($A46,'Liste-1niveau'!$A$4:$P$141,15,1)</f>
        <v>#NUM!</v>
      </c>
      <c r="G46" s="120" t="e">
        <f t="shared" si="0"/>
        <v>#NUM!</v>
      </c>
    </row>
    <row r="47" spans="1:7" ht="27" customHeight="1" x14ac:dyDescent="0.3">
      <c r="A47" s="169" t="e">
        <f>'EDT-1niveau'!H46</f>
        <v>#NUM!</v>
      </c>
      <c r="B47" s="170" t="e">
        <f>VLOOKUP($A47,'Liste-1niveau'!$A$4:$P$141,3,1)</f>
        <v>#NUM!</v>
      </c>
      <c r="C47" s="170" t="e">
        <f>VLOOKUP($A47,'Liste-1niveau'!$A$4:$P$141,6,1)</f>
        <v>#NUM!</v>
      </c>
      <c r="D47" s="170" t="e">
        <f>IF(D46='POUR COMMENCER'!$A$16,VLOOKUP('POUR COMMENCER'!$E$16,'Liste-1niveau'!$A$4:$P$141,9,1),VLOOKUP($A47,'Liste-1niveau'!$A$4:$P$138,9,1))</f>
        <v>#NUM!</v>
      </c>
      <c r="E47" s="170" t="e">
        <f>VLOOKUP($A47,'Liste-1niveau'!$A$4:$P$141,12,1)</f>
        <v>#NUM!</v>
      </c>
      <c r="F47" s="170" t="e">
        <f>VLOOKUP($A47,'Liste-1niveau'!$A$4:$P$141,15,1)</f>
        <v>#NUM!</v>
      </c>
      <c r="G47" s="120" t="e">
        <f t="shared" si="0"/>
        <v>#NUM!</v>
      </c>
    </row>
    <row r="48" spans="1:7" ht="27" customHeight="1" x14ac:dyDescent="0.3">
      <c r="A48" s="169" t="e">
        <f>'EDT-1niveau'!H47</f>
        <v>#NUM!</v>
      </c>
      <c r="B48" s="170" t="e">
        <f>VLOOKUP($A48,'Liste-1niveau'!$A$4:$P$141,3,1)</f>
        <v>#NUM!</v>
      </c>
      <c r="C48" s="170" t="e">
        <f>VLOOKUP($A48,'Liste-1niveau'!$A$4:$P$141,6,1)</f>
        <v>#NUM!</v>
      </c>
      <c r="D48" s="170" t="e">
        <f>IF(D47='POUR COMMENCER'!$A$16,VLOOKUP('POUR COMMENCER'!$E$16,'Liste-1niveau'!$A$4:$P$141,9,1),VLOOKUP($A48,'Liste-1niveau'!$A$4:$P$138,9,1))</f>
        <v>#NUM!</v>
      </c>
      <c r="E48" s="170" t="e">
        <f>VLOOKUP($A48,'Liste-1niveau'!$A$4:$P$141,12,1)</f>
        <v>#NUM!</v>
      </c>
      <c r="F48" s="170" t="e">
        <f>VLOOKUP($A48,'Liste-1niveau'!$A$4:$P$141,15,1)</f>
        <v>#NUM!</v>
      </c>
      <c r="G48" s="120" t="e">
        <f t="shared" si="0"/>
        <v>#NUM!</v>
      </c>
    </row>
    <row r="49" spans="1:7" ht="27" customHeight="1" x14ac:dyDescent="0.3">
      <c r="A49" s="169" t="e">
        <f>'EDT-1niveau'!H48</f>
        <v>#NUM!</v>
      </c>
      <c r="B49" s="170" t="e">
        <f>VLOOKUP($A49,'Liste-1niveau'!$A$4:$P$141,3,1)</f>
        <v>#NUM!</v>
      </c>
      <c r="C49" s="170" t="e">
        <f>VLOOKUP($A49,'Liste-1niveau'!$A$4:$P$141,6,1)</f>
        <v>#NUM!</v>
      </c>
      <c r="D49" s="170" t="e">
        <f>IF(D48='POUR COMMENCER'!$A$16,VLOOKUP('POUR COMMENCER'!$E$16,'Liste-1niveau'!$A$4:$P$141,9,1),VLOOKUP($A49,'Liste-1niveau'!$A$4:$P$138,9,1))</f>
        <v>#NUM!</v>
      </c>
      <c r="E49" s="170" t="e">
        <f>VLOOKUP($A49,'Liste-1niveau'!$A$4:$P$141,12,1)</f>
        <v>#NUM!</v>
      </c>
      <c r="F49" s="170" t="e">
        <f>VLOOKUP($A49,'Liste-1niveau'!$A$4:$P$141,15,1)</f>
        <v>#NUM!</v>
      </c>
      <c r="G49" s="120" t="e">
        <f t="shared" si="0"/>
        <v>#NUM!</v>
      </c>
    </row>
    <row r="50" spans="1:7" ht="27" customHeight="1" x14ac:dyDescent="0.3">
      <c r="A50" s="169" t="e">
        <f>'EDT-1niveau'!H49</f>
        <v>#NUM!</v>
      </c>
      <c r="B50" s="170" t="e">
        <f>VLOOKUP($A50,'Liste-1niveau'!$A$4:$P$141,3,1)</f>
        <v>#NUM!</v>
      </c>
      <c r="C50" s="170" t="e">
        <f>VLOOKUP($A50,'Liste-1niveau'!$A$4:$P$141,6,1)</f>
        <v>#NUM!</v>
      </c>
      <c r="D50" s="170" t="e">
        <f>IF(D49='POUR COMMENCER'!$A$16,VLOOKUP('POUR COMMENCER'!$E$16,'Liste-1niveau'!$A$4:$P$141,9,1),VLOOKUP($A50,'Liste-1niveau'!$A$4:$P$138,9,1))</f>
        <v>#NUM!</v>
      </c>
      <c r="E50" s="170" t="e">
        <f>VLOOKUP($A50,'Liste-1niveau'!$A$4:$P$141,12,1)</f>
        <v>#NUM!</v>
      </c>
      <c r="F50" s="170" t="e">
        <f>VLOOKUP($A50,'Liste-1niveau'!$A$4:$P$141,15,1)</f>
        <v>#NUM!</v>
      </c>
      <c r="G50" s="120" t="e">
        <f t="shared" si="0"/>
        <v>#NUM!</v>
      </c>
    </row>
    <row r="51" spans="1:7" ht="27" customHeight="1" x14ac:dyDescent="0.3">
      <c r="A51" s="169" t="e">
        <f>'EDT-1niveau'!H50</f>
        <v>#NUM!</v>
      </c>
      <c r="B51" s="170" t="e">
        <f>VLOOKUP($A51,'Liste-1niveau'!$A$4:$P$141,3,1)</f>
        <v>#NUM!</v>
      </c>
      <c r="C51" s="170" t="e">
        <f>VLOOKUP($A51,'Liste-1niveau'!$A$4:$P$141,6,1)</f>
        <v>#NUM!</v>
      </c>
      <c r="D51" s="170" t="e">
        <f>IF(D50='POUR COMMENCER'!$A$16,VLOOKUP('POUR COMMENCER'!$E$16,'Liste-1niveau'!$A$4:$P$141,9,1),VLOOKUP($A51,'Liste-1niveau'!$A$4:$P$138,9,1))</f>
        <v>#NUM!</v>
      </c>
      <c r="E51" s="170" t="e">
        <f>VLOOKUP($A51,'Liste-1niveau'!$A$4:$P$141,12,1)</f>
        <v>#NUM!</v>
      </c>
      <c r="F51" s="170" t="e">
        <f>VLOOKUP($A51,'Liste-1niveau'!$A$4:$P$141,15,1)</f>
        <v>#NUM!</v>
      </c>
      <c r="G51" s="120" t="e">
        <f t="shared" si="0"/>
        <v>#NUM!</v>
      </c>
    </row>
    <row r="52" spans="1:7" ht="27" customHeight="1" x14ac:dyDescent="0.3">
      <c r="A52" s="169" t="e">
        <f>'EDT-1niveau'!H51</f>
        <v>#NUM!</v>
      </c>
      <c r="B52" s="170" t="e">
        <f>VLOOKUP($A52,'Liste-1niveau'!$A$4:$P$141,3,1)</f>
        <v>#NUM!</v>
      </c>
      <c r="C52" s="170" t="e">
        <f>VLOOKUP($A52,'Liste-1niveau'!$A$4:$P$141,6,1)</f>
        <v>#NUM!</v>
      </c>
      <c r="D52" s="170" t="e">
        <f>IF(D51='POUR COMMENCER'!$A$16,VLOOKUP('POUR COMMENCER'!$E$16,'Liste-1niveau'!$A$4:$P$141,9,1),VLOOKUP($A52,'Liste-1niveau'!$A$4:$P$138,9,1))</f>
        <v>#NUM!</v>
      </c>
      <c r="E52" s="170" t="e">
        <f>VLOOKUP($A52,'Liste-1niveau'!$A$4:$P$141,12,1)</f>
        <v>#NUM!</v>
      </c>
      <c r="F52" s="170" t="e">
        <f>VLOOKUP($A52,'Liste-1niveau'!$A$4:$P$141,15,1)</f>
        <v>#NUM!</v>
      </c>
      <c r="G52" s="120" t="e">
        <f t="shared" si="0"/>
        <v>#NUM!</v>
      </c>
    </row>
    <row r="53" spans="1:7" ht="27" customHeight="1" x14ac:dyDescent="0.3">
      <c r="A53" s="169" t="e">
        <f>'EDT-1niveau'!H52</f>
        <v>#NUM!</v>
      </c>
      <c r="B53" s="170" t="e">
        <f>VLOOKUP($A53,'Liste-1niveau'!$A$4:$P$141,3,1)</f>
        <v>#NUM!</v>
      </c>
      <c r="C53" s="170" t="e">
        <f>VLOOKUP($A53,'Liste-1niveau'!$A$4:$P$141,6,1)</f>
        <v>#NUM!</v>
      </c>
      <c r="D53" s="170" t="e">
        <f>IF(D52='POUR COMMENCER'!$A$16,VLOOKUP('POUR COMMENCER'!$E$16,'Liste-1niveau'!$A$4:$P$141,9,1),VLOOKUP($A53,'Liste-1niveau'!$A$4:$P$138,9,1))</f>
        <v>#NUM!</v>
      </c>
      <c r="E53" s="170" t="e">
        <f>VLOOKUP($A53,'Liste-1niveau'!$A$4:$P$141,12,1)</f>
        <v>#NUM!</v>
      </c>
      <c r="F53" s="170" t="e">
        <f>VLOOKUP($A53,'Liste-1niveau'!$A$4:$P$141,15,1)</f>
        <v>#NUM!</v>
      </c>
      <c r="G53" s="120" t="e">
        <f t="shared" si="0"/>
        <v>#NUM!</v>
      </c>
    </row>
    <row r="54" spans="1:7" ht="27" customHeight="1" x14ac:dyDescent="0.3">
      <c r="A54" s="169" t="e">
        <f>'EDT-1niveau'!H53</f>
        <v>#NUM!</v>
      </c>
      <c r="B54" s="170" t="e">
        <f>VLOOKUP($A54,'Liste-1niveau'!$A$4:$P$141,3,1)</f>
        <v>#NUM!</v>
      </c>
      <c r="C54" s="170" t="e">
        <f>VLOOKUP($A54,'Liste-1niveau'!$A$4:$P$141,6,1)</f>
        <v>#NUM!</v>
      </c>
      <c r="D54" s="170" t="e">
        <f>IF(D53='POUR COMMENCER'!$A$16,VLOOKUP('POUR COMMENCER'!$E$16,'Liste-1niveau'!$A$4:$P$141,9,1),VLOOKUP($A54,'Liste-1niveau'!$A$4:$P$138,9,1))</f>
        <v>#NUM!</v>
      </c>
      <c r="E54" s="170" t="e">
        <f>VLOOKUP($A54,'Liste-1niveau'!$A$4:$P$141,12,1)</f>
        <v>#NUM!</v>
      </c>
      <c r="F54" s="170" t="e">
        <f>VLOOKUP($A54,'Liste-1niveau'!$A$4:$P$141,15,1)</f>
        <v>#NUM!</v>
      </c>
      <c r="G54" s="120" t="e">
        <f t="shared" si="0"/>
        <v>#NUM!</v>
      </c>
    </row>
    <row r="55" spans="1:7" ht="27" customHeight="1" x14ac:dyDescent="0.3">
      <c r="A55" s="169" t="e">
        <f>'EDT-1niveau'!H54</f>
        <v>#NUM!</v>
      </c>
      <c r="B55" s="170" t="e">
        <f>VLOOKUP($A55,'Liste-1niveau'!$A$4:$P$141,3,1)</f>
        <v>#NUM!</v>
      </c>
      <c r="C55" s="170" t="e">
        <f>VLOOKUP($A55,'Liste-1niveau'!$A$4:$P$141,6,1)</f>
        <v>#NUM!</v>
      </c>
      <c r="D55" s="170" t="e">
        <f>IF(D54='POUR COMMENCER'!$A$16,VLOOKUP('POUR COMMENCER'!$E$16,'Liste-1niveau'!$A$4:$P$141,9,1),VLOOKUP($A55,'Liste-1niveau'!$A$4:$P$138,9,1))</f>
        <v>#NUM!</v>
      </c>
      <c r="E55" s="170" t="e">
        <f>VLOOKUP($A55,'Liste-1niveau'!$A$4:$P$141,12,1)</f>
        <v>#NUM!</v>
      </c>
      <c r="F55" s="170" t="e">
        <f>VLOOKUP($A55,'Liste-1niveau'!$A$4:$P$141,15,1)</f>
        <v>#NUM!</v>
      </c>
      <c r="G55" s="120" t="e">
        <f t="shared" si="0"/>
        <v>#NUM!</v>
      </c>
    </row>
    <row r="56" spans="1:7" ht="27" customHeight="1" x14ac:dyDescent="0.3">
      <c r="A56" s="169" t="e">
        <f>'EDT-1niveau'!H55</f>
        <v>#NUM!</v>
      </c>
      <c r="B56" s="170" t="e">
        <f>VLOOKUP($A56,'Liste-1niveau'!$A$4:$P$141,3,1)</f>
        <v>#NUM!</v>
      </c>
      <c r="C56" s="170" t="e">
        <f>VLOOKUP($A56,'Liste-1niveau'!$A$4:$P$141,6,1)</f>
        <v>#NUM!</v>
      </c>
      <c r="D56" s="170" t="e">
        <f>IF(D55='POUR COMMENCER'!$A$16,VLOOKUP('POUR COMMENCER'!$E$16,'Liste-1niveau'!$A$4:$P$141,9,1),VLOOKUP($A56,'Liste-1niveau'!$A$4:$P$138,9,1))</f>
        <v>#NUM!</v>
      </c>
      <c r="E56" s="170" t="e">
        <f>VLOOKUP($A56,'Liste-1niveau'!$A$4:$P$141,12,1)</f>
        <v>#NUM!</v>
      </c>
      <c r="F56" s="170" t="e">
        <f>VLOOKUP($A56,'Liste-1niveau'!$A$4:$P$141,15,1)</f>
        <v>#NUM!</v>
      </c>
      <c r="G56" s="120" t="e">
        <f t="shared" si="0"/>
        <v>#NUM!</v>
      </c>
    </row>
    <row r="57" spans="1:7" ht="27" customHeight="1" x14ac:dyDescent="0.3">
      <c r="A57" s="169" t="e">
        <f>'EDT-1niveau'!H56</f>
        <v>#NUM!</v>
      </c>
      <c r="B57" s="170" t="e">
        <f>VLOOKUP($A57,'Liste-1niveau'!$A$4:$P$141,3,1)</f>
        <v>#NUM!</v>
      </c>
      <c r="C57" s="170" t="e">
        <f>VLOOKUP($A57,'Liste-1niveau'!$A$4:$P$141,6,1)</f>
        <v>#NUM!</v>
      </c>
      <c r="D57" s="170" t="e">
        <f>IF(D56='POUR COMMENCER'!$A$16,VLOOKUP('POUR COMMENCER'!$E$16,'Liste-1niveau'!$A$4:$P$141,9,1),VLOOKUP($A57,'Liste-1niveau'!$A$4:$P$138,9,1))</f>
        <v>#NUM!</v>
      </c>
      <c r="E57" s="170" t="e">
        <f>VLOOKUP($A57,'Liste-1niveau'!$A$4:$P$141,12,1)</f>
        <v>#NUM!</v>
      </c>
      <c r="F57" s="170" t="e">
        <f>VLOOKUP($A57,'Liste-1niveau'!$A$4:$P$141,15,1)</f>
        <v>#NUM!</v>
      </c>
      <c r="G57" s="120" t="e">
        <f t="shared" si="0"/>
        <v>#NUM!</v>
      </c>
    </row>
    <row r="58" spans="1:7" ht="27" customHeight="1" x14ac:dyDescent="0.3">
      <c r="A58" s="169" t="e">
        <f>'EDT-1niveau'!H57</f>
        <v>#NUM!</v>
      </c>
      <c r="B58" s="170" t="e">
        <f>VLOOKUP($A58,'Liste-1niveau'!$A$4:$P$141,3,1)</f>
        <v>#NUM!</v>
      </c>
      <c r="C58" s="170" t="e">
        <f>VLOOKUP($A58,'Liste-1niveau'!$A$4:$P$141,6,1)</f>
        <v>#NUM!</v>
      </c>
      <c r="D58" s="170" t="e">
        <f>IF(D57='POUR COMMENCER'!$A$16,VLOOKUP('POUR COMMENCER'!$E$16,'Liste-1niveau'!$A$4:$P$141,9,1),VLOOKUP($A58,'Liste-1niveau'!$A$4:$P$138,9,1))</f>
        <v>#NUM!</v>
      </c>
      <c r="E58" s="170" t="e">
        <f>VLOOKUP($A58,'Liste-1niveau'!$A$4:$P$141,12,1)</f>
        <v>#NUM!</v>
      </c>
      <c r="F58" s="170" t="e">
        <f>VLOOKUP($A58,'Liste-1niveau'!$A$4:$P$141,15,1)</f>
        <v>#NUM!</v>
      </c>
      <c r="G58" s="120" t="e">
        <f t="shared" si="0"/>
        <v>#NUM!</v>
      </c>
    </row>
    <row r="59" spans="1:7" ht="27" customHeight="1" x14ac:dyDescent="0.3">
      <c r="A59" s="169" t="e">
        <f>'EDT-1niveau'!H58</f>
        <v>#NUM!</v>
      </c>
      <c r="B59" s="170" t="e">
        <f>VLOOKUP($A59,'Liste-1niveau'!$A$4:$P$141,3,1)</f>
        <v>#NUM!</v>
      </c>
      <c r="C59" s="170" t="e">
        <f>VLOOKUP($A59,'Liste-1niveau'!$A$4:$P$141,6,1)</f>
        <v>#NUM!</v>
      </c>
      <c r="D59" s="170" t="e">
        <f>IF(D58='POUR COMMENCER'!$A$16,VLOOKUP('POUR COMMENCER'!$E$16,'Liste-1niveau'!$A$4:$P$141,9,1),VLOOKUP($A59,'Liste-1niveau'!$A$4:$P$138,9,1))</f>
        <v>#NUM!</v>
      </c>
      <c r="E59" s="170" t="e">
        <f>VLOOKUP($A59,'Liste-1niveau'!$A$4:$P$141,12,1)</f>
        <v>#NUM!</v>
      </c>
      <c r="F59" s="170" t="e">
        <f>VLOOKUP($A59,'Liste-1niveau'!$A$4:$P$141,15,1)</f>
        <v>#NUM!</v>
      </c>
      <c r="G59" s="120" t="e">
        <f t="shared" si="0"/>
        <v>#NUM!</v>
      </c>
    </row>
    <row r="60" spans="1:7" ht="27" customHeight="1" x14ac:dyDescent="0.3">
      <c r="A60" s="169" t="e">
        <f>'EDT-1niveau'!H59</f>
        <v>#NUM!</v>
      </c>
      <c r="B60" s="170" t="e">
        <f>VLOOKUP($A60,'Liste-1niveau'!$A$4:$P$141,3,1)</f>
        <v>#NUM!</v>
      </c>
      <c r="C60" s="170" t="e">
        <f>VLOOKUP($A60,'Liste-1niveau'!$A$4:$P$141,6,1)</f>
        <v>#NUM!</v>
      </c>
      <c r="D60" s="170" t="e">
        <f>IF(D59='POUR COMMENCER'!$A$16,VLOOKUP('POUR COMMENCER'!$E$16,'Liste-1niveau'!$A$4:$P$141,9,1),VLOOKUP($A60,'Liste-1niveau'!$A$4:$P$138,9,1))</f>
        <v>#NUM!</v>
      </c>
      <c r="E60" s="170" t="e">
        <f>VLOOKUP($A60,'Liste-1niveau'!$A$4:$P$141,12,1)</f>
        <v>#NUM!</v>
      </c>
      <c r="F60" s="170" t="e">
        <f>VLOOKUP($A60,'Liste-1niveau'!$A$4:$P$141,15,1)</f>
        <v>#NUM!</v>
      </c>
      <c r="G60" s="120" t="e">
        <f t="shared" si="0"/>
        <v>#NUM!</v>
      </c>
    </row>
    <row r="61" spans="1:7" ht="27" customHeight="1" x14ac:dyDescent="0.3">
      <c r="A61" s="169" t="e">
        <f>'EDT-1niveau'!H60</f>
        <v>#NUM!</v>
      </c>
      <c r="B61" s="170" t="e">
        <f>VLOOKUP($A61,'Liste-1niveau'!$A$4:$P$141,3,1)</f>
        <v>#NUM!</v>
      </c>
      <c r="C61" s="170" t="e">
        <f>VLOOKUP($A61,'Liste-1niveau'!$A$4:$P$141,6,1)</f>
        <v>#NUM!</v>
      </c>
      <c r="D61" s="170" t="e">
        <f>IF(D60='POUR COMMENCER'!$A$16,VLOOKUP('POUR COMMENCER'!$E$16,'Liste-1niveau'!$A$4:$P$141,9,1),VLOOKUP($A61,'Liste-1niveau'!$A$4:$P$138,9,1))</f>
        <v>#NUM!</v>
      </c>
      <c r="E61" s="170" t="e">
        <f>VLOOKUP($A61,'Liste-1niveau'!$A$4:$P$141,12,1)</f>
        <v>#NUM!</v>
      </c>
      <c r="F61" s="170" t="e">
        <f>VLOOKUP($A61,'Liste-1niveau'!$A$4:$P$141,15,1)</f>
        <v>#NUM!</v>
      </c>
      <c r="G61" s="120" t="e">
        <f t="shared" si="0"/>
        <v>#NUM!</v>
      </c>
    </row>
    <row r="62" spans="1:7" ht="27" customHeight="1" x14ac:dyDescent="0.3">
      <c r="A62" s="169" t="e">
        <f>'EDT-1niveau'!H61</f>
        <v>#NUM!</v>
      </c>
      <c r="B62" s="170" t="e">
        <f>VLOOKUP($A62,'Liste-1niveau'!$A$4:$P$141,3,1)</f>
        <v>#NUM!</v>
      </c>
      <c r="C62" s="170" t="e">
        <f>VLOOKUP($A62,'Liste-1niveau'!$A$4:$P$141,6,1)</f>
        <v>#NUM!</v>
      </c>
      <c r="D62" s="170" t="e">
        <f>IF(D61='POUR COMMENCER'!$A$16,VLOOKUP('POUR COMMENCER'!$E$16,'Liste-1niveau'!$A$4:$P$141,9,1),VLOOKUP($A62,'Liste-1niveau'!$A$4:$P$138,9,1))</f>
        <v>#NUM!</v>
      </c>
      <c r="E62" s="170" t="e">
        <f>VLOOKUP($A62,'Liste-1niveau'!$A$4:$P$141,12,1)</f>
        <v>#NUM!</v>
      </c>
      <c r="F62" s="170" t="e">
        <f>VLOOKUP($A62,'Liste-1niveau'!$A$4:$P$141,15,1)</f>
        <v>#NUM!</v>
      </c>
      <c r="G62" s="120" t="e">
        <f t="shared" si="0"/>
        <v>#NUM!</v>
      </c>
    </row>
    <row r="63" spans="1:7" ht="27" customHeight="1" x14ac:dyDescent="0.3">
      <c r="A63" s="169" t="e">
        <f>'EDT-1niveau'!H62</f>
        <v>#NUM!</v>
      </c>
      <c r="B63" s="170" t="e">
        <f>VLOOKUP($A63,'Liste-1niveau'!$A$4:$P$141,3,1)</f>
        <v>#NUM!</v>
      </c>
      <c r="C63" s="170" t="e">
        <f>VLOOKUP($A63,'Liste-1niveau'!$A$4:$P$141,6,1)</f>
        <v>#NUM!</v>
      </c>
      <c r="D63" s="170" t="e">
        <f>IF(D62='POUR COMMENCER'!$A$16,VLOOKUP('POUR COMMENCER'!$E$16,'Liste-1niveau'!$A$4:$P$141,9,1),VLOOKUP($A63,'Liste-1niveau'!$A$4:$P$138,9,1))</f>
        <v>#NUM!</v>
      </c>
      <c r="E63" s="170" t="e">
        <f>VLOOKUP($A63,'Liste-1niveau'!$A$4:$P$141,12,1)</f>
        <v>#NUM!</v>
      </c>
      <c r="F63" s="170" t="e">
        <f>VLOOKUP($A63,'Liste-1niveau'!$A$4:$P$141,15,1)</f>
        <v>#NUM!</v>
      </c>
      <c r="G63" s="120" t="e">
        <f t="shared" si="0"/>
        <v>#NUM!</v>
      </c>
    </row>
    <row r="64" spans="1:7" ht="27" customHeight="1" x14ac:dyDescent="0.3">
      <c r="A64" s="169" t="e">
        <f>'EDT-1niveau'!H63</f>
        <v>#NUM!</v>
      </c>
      <c r="B64" s="170" t="e">
        <f>VLOOKUP($A64,'Liste-1niveau'!$A$4:$P$141,3,1)</f>
        <v>#NUM!</v>
      </c>
      <c r="C64" s="170" t="e">
        <f>VLOOKUP($A64,'Liste-1niveau'!$A$4:$P$141,6,1)</f>
        <v>#NUM!</v>
      </c>
      <c r="D64" s="170" t="e">
        <f>IF(D63='POUR COMMENCER'!$A$16,VLOOKUP('POUR COMMENCER'!$E$16,'Liste-1niveau'!$A$4:$P$141,9,1),VLOOKUP($A64,'Liste-1niveau'!$A$4:$P$138,9,1))</f>
        <v>#NUM!</v>
      </c>
      <c r="E64" s="170" t="e">
        <f>VLOOKUP($A64,'Liste-1niveau'!$A$4:$P$141,12,1)</f>
        <v>#NUM!</v>
      </c>
      <c r="F64" s="170" t="e">
        <f>VLOOKUP($A64,'Liste-1niveau'!$A$4:$P$141,15,1)</f>
        <v>#NUM!</v>
      </c>
      <c r="G64" s="120" t="e">
        <f t="shared" si="0"/>
        <v>#NUM!</v>
      </c>
    </row>
    <row r="65" spans="1:7" ht="27" customHeight="1" x14ac:dyDescent="0.3">
      <c r="A65" s="169" t="e">
        <f>'EDT-1niveau'!H64</f>
        <v>#NUM!</v>
      </c>
      <c r="B65" s="170" t="e">
        <f>VLOOKUP($A65,'Liste-1niveau'!$A$4:$P$141,3,1)</f>
        <v>#NUM!</v>
      </c>
      <c r="C65" s="170" t="e">
        <f>VLOOKUP($A65,'Liste-1niveau'!$A$4:$P$141,6,1)</f>
        <v>#NUM!</v>
      </c>
      <c r="D65" s="170" t="e">
        <f>IF(D64='POUR COMMENCER'!$A$16,VLOOKUP('POUR COMMENCER'!$E$16,'Liste-1niveau'!$A$4:$P$141,9,1),VLOOKUP($A65,'Liste-1niveau'!$A$4:$P$138,9,1))</f>
        <v>#NUM!</v>
      </c>
      <c r="E65" s="170" t="e">
        <f>VLOOKUP($A65,'Liste-1niveau'!$A$4:$P$141,12,1)</f>
        <v>#NUM!</v>
      </c>
      <c r="F65" s="170" t="e">
        <f>VLOOKUP($A65,'Liste-1niveau'!$A$4:$P$141,15,1)</f>
        <v>#NUM!</v>
      </c>
      <c r="G65" s="120" t="e">
        <f t="shared" si="0"/>
        <v>#NUM!</v>
      </c>
    </row>
    <row r="66" spans="1:7" ht="27" customHeight="1" x14ac:dyDescent="0.3">
      <c r="A66" s="169" t="e">
        <f>'EDT-1niveau'!H65</f>
        <v>#NUM!</v>
      </c>
      <c r="B66" s="170" t="e">
        <f>VLOOKUP($A66,'Liste-1niveau'!$A$4:$P$141,3,1)</f>
        <v>#NUM!</v>
      </c>
      <c r="C66" s="170" t="e">
        <f>VLOOKUP($A66,'Liste-1niveau'!$A$4:$P$141,6,1)</f>
        <v>#NUM!</v>
      </c>
      <c r="D66" s="170" t="e">
        <f>IF(D65='POUR COMMENCER'!$A$16,VLOOKUP('POUR COMMENCER'!$E$16,'Liste-1niveau'!$A$4:$P$141,9,1),VLOOKUP($A66,'Liste-1niveau'!$A$4:$P$138,9,1))</f>
        <v>#NUM!</v>
      </c>
      <c r="E66" s="170" t="e">
        <f>VLOOKUP($A66,'Liste-1niveau'!$A$4:$P$141,12,1)</f>
        <v>#NUM!</v>
      </c>
      <c r="F66" s="170" t="e">
        <f>VLOOKUP($A66,'Liste-1niveau'!$A$4:$P$141,15,1)</f>
        <v>#NUM!</v>
      </c>
      <c r="G66" s="120" t="e">
        <f t="shared" si="0"/>
        <v>#NUM!</v>
      </c>
    </row>
    <row r="67" spans="1:7" ht="27" customHeight="1" x14ac:dyDescent="0.3">
      <c r="A67" s="169" t="e">
        <f>'EDT-1niveau'!H66</f>
        <v>#NUM!</v>
      </c>
      <c r="B67" s="170" t="e">
        <f>VLOOKUP($A67,'Liste-1niveau'!$A$4:$P$141,3,1)</f>
        <v>#NUM!</v>
      </c>
      <c r="C67" s="170" t="e">
        <f>VLOOKUP($A67,'Liste-1niveau'!$A$4:$P$141,6,1)</f>
        <v>#NUM!</v>
      </c>
      <c r="D67" s="170" t="e">
        <f>IF(D66='POUR COMMENCER'!$A$16,VLOOKUP('POUR COMMENCER'!$E$16,'Liste-1niveau'!$A$4:$P$141,9,1),VLOOKUP($A67,'Liste-1niveau'!$A$4:$P$138,9,1))</f>
        <v>#NUM!</v>
      </c>
      <c r="E67" s="170" t="e">
        <f>VLOOKUP($A67,'Liste-1niveau'!$A$4:$P$141,12,1)</f>
        <v>#NUM!</v>
      </c>
      <c r="F67" s="170" t="e">
        <f>VLOOKUP($A67,'Liste-1niveau'!$A$4:$P$141,15,1)</f>
        <v>#NUM!</v>
      </c>
      <c r="G67" s="120" t="e">
        <f t="shared" si="0"/>
        <v>#NUM!</v>
      </c>
    </row>
    <row r="68" spans="1:7" ht="27" customHeight="1" x14ac:dyDescent="0.3">
      <c r="A68" s="169" t="e">
        <f>'EDT-1niveau'!H67</f>
        <v>#NUM!</v>
      </c>
      <c r="B68" s="170" t="e">
        <f>VLOOKUP($A68,'Liste-1niveau'!$A$4:$P$141,3,1)</f>
        <v>#NUM!</v>
      </c>
      <c r="C68" s="170" t="e">
        <f>VLOOKUP($A68,'Liste-1niveau'!$A$4:$P$141,6,1)</f>
        <v>#NUM!</v>
      </c>
      <c r="D68" s="170" t="e">
        <f>IF(D67='POUR COMMENCER'!$A$16,VLOOKUP('POUR COMMENCER'!$E$16,'Liste-1niveau'!$A$4:$P$141,9,1),VLOOKUP($A68,'Liste-1niveau'!$A$4:$P$138,9,1))</f>
        <v>#NUM!</v>
      </c>
      <c r="E68" s="170" t="e">
        <f>VLOOKUP($A68,'Liste-1niveau'!$A$4:$P$141,12,1)</f>
        <v>#NUM!</v>
      </c>
      <c r="F68" s="170" t="e">
        <f>VLOOKUP($A68,'Liste-1niveau'!$A$4:$P$141,15,1)</f>
        <v>#NUM!</v>
      </c>
      <c r="G68" s="120" t="e">
        <f t="shared" si="0"/>
        <v>#NUM!</v>
      </c>
    </row>
    <row r="69" spans="1:7" ht="27" customHeight="1" x14ac:dyDescent="0.3">
      <c r="A69" s="169" t="e">
        <f>'EDT-1niveau'!H68</f>
        <v>#NUM!</v>
      </c>
      <c r="B69" s="170" t="e">
        <f>VLOOKUP($A69,'Liste-1niveau'!$A$4:$P$141,3,1)</f>
        <v>#NUM!</v>
      </c>
      <c r="C69" s="170" t="e">
        <f>VLOOKUP($A69,'Liste-1niveau'!$A$4:$P$141,6,1)</f>
        <v>#NUM!</v>
      </c>
      <c r="D69" s="170" t="e">
        <f>IF(D68='POUR COMMENCER'!$A$16,VLOOKUP('POUR COMMENCER'!$E$16,'Liste-1niveau'!$A$4:$P$141,9,1),VLOOKUP($A69,'Liste-1niveau'!$A$4:$P$138,9,1))</f>
        <v>#NUM!</v>
      </c>
      <c r="E69" s="170" t="e">
        <f>VLOOKUP($A69,'Liste-1niveau'!$A$4:$P$141,12,1)</f>
        <v>#NUM!</v>
      </c>
      <c r="F69" s="170" t="e">
        <f>VLOOKUP($A69,'Liste-1niveau'!$A$4:$P$141,15,1)</f>
        <v>#NUM!</v>
      </c>
      <c r="G69" s="120" t="e">
        <f t="shared" si="0"/>
        <v>#NUM!</v>
      </c>
    </row>
    <row r="70" spans="1:7" ht="27" customHeight="1" x14ac:dyDescent="0.3">
      <c r="A70" s="169" t="e">
        <f>'EDT-1niveau'!H69</f>
        <v>#NUM!</v>
      </c>
      <c r="B70" s="170" t="e">
        <f>VLOOKUP($A70,'Liste-1niveau'!$A$4:$P$141,3,1)</f>
        <v>#NUM!</v>
      </c>
      <c r="C70" s="170" t="e">
        <f>VLOOKUP($A70,'Liste-1niveau'!$A$4:$P$141,6,1)</f>
        <v>#NUM!</v>
      </c>
      <c r="D70" s="170" t="e">
        <f>IF(D69='POUR COMMENCER'!$A$16,VLOOKUP('POUR COMMENCER'!$E$16,'Liste-1niveau'!$A$4:$P$141,9,1),VLOOKUP($A70,'Liste-1niveau'!$A$4:$P$138,9,1))</f>
        <v>#NUM!</v>
      </c>
      <c r="E70" s="170" t="e">
        <f>VLOOKUP($A70,'Liste-1niveau'!$A$4:$P$141,12,1)</f>
        <v>#NUM!</v>
      </c>
      <c r="F70" s="170" t="e">
        <f>VLOOKUP($A70,'Liste-1niveau'!$A$4:$P$141,15,1)</f>
        <v>#NUM!</v>
      </c>
      <c r="G70" s="120" t="e">
        <f t="shared" si="0"/>
        <v>#NUM!</v>
      </c>
    </row>
    <row r="71" spans="1:7" ht="27" customHeight="1" x14ac:dyDescent="0.3">
      <c r="A71" s="169" t="e">
        <f>'EDT-1niveau'!H70</f>
        <v>#NUM!</v>
      </c>
      <c r="B71" s="170" t="e">
        <f>VLOOKUP($A71,'Liste-1niveau'!$A$4:$P$141,3,1)</f>
        <v>#NUM!</v>
      </c>
      <c r="C71" s="170" t="e">
        <f>VLOOKUP($A71,'Liste-1niveau'!$A$4:$P$141,6,1)</f>
        <v>#NUM!</v>
      </c>
      <c r="D71" s="170" t="e">
        <f>IF(D70='POUR COMMENCER'!$A$16,VLOOKUP('POUR COMMENCER'!$E$16,'Liste-1niveau'!$A$4:$P$141,9,1),VLOOKUP($A71,'Liste-1niveau'!$A$4:$P$138,9,1))</f>
        <v>#NUM!</v>
      </c>
      <c r="E71" s="170" t="e">
        <f>VLOOKUP($A71,'Liste-1niveau'!$A$4:$P$141,12,1)</f>
        <v>#NUM!</v>
      </c>
      <c r="F71" s="170" t="e">
        <f>VLOOKUP($A71,'Liste-1niveau'!$A$4:$P$141,15,1)</f>
        <v>#NUM!</v>
      </c>
      <c r="G71" s="120" t="e">
        <f t="shared" si="0"/>
        <v>#NUM!</v>
      </c>
    </row>
    <row r="72" spans="1:7" ht="27" customHeight="1" x14ac:dyDescent="0.3">
      <c r="A72" s="169" t="e">
        <f>'EDT-1niveau'!H71</f>
        <v>#NUM!</v>
      </c>
      <c r="B72" s="170" t="e">
        <f>VLOOKUP($A72,'Liste-1niveau'!$A$4:$P$141,3,1)</f>
        <v>#NUM!</v>
      </c>
      <c r="C72" s="170" t="e">
        <f>VLOOKUP($A72,'Liste-1niveau'!$A$4:$P$141,6,1)</f>
        <v>#NUM!</v>
      </c>
      <c r="D72" s="170" t="e">
        <f>IF(D71='POUR COMMENCER'!$A$16,VLOOKUP('POUR COMMENCER'!$E$16,'Liste-1niveau'!$A$4:$P$141,9,1),VLOOKUP($A72,'Liste-1niveau'!$A$4:$P$138,9,1))</f>
        <v>#NUM!</v>
      </c>
      <c r="E72" s="170" t="e">
        <f>VLOOKUP($A72,'Liste-1niveau'!$A$4:$P$141,12,1)</f>
        <v>#NUM!</v>
      </c>
      <c r="F72" s="170" t="e">
        <f>VLOOKUP($A72,'Liste-1niveau'!$A$4:$P$141,15,1)</f>
        <v>#NUM!</v>
      </c>
      <c r="G72" s="120" t="e">
        <f t="shared" si="0"/>
        <v>#NUM!</v>
      </c>
    </row>
    <row r="73" spans="1:7" ht="27" customHeight="1" x14ac:dyDescent="0.3">
      <c r="A73" s="169" t="e">
        <f>'EDT-1niveau'!H72</f>
        <v>#NUM!</v>
      </c>
      <c r="B73" s="170" t="e">
        <f>VLOOKUP($A73,'Liste-1niveau'!$A$4:$P$141,3,1)</f>
        <v>#NUM!</v>
      </c>
      <c r="C73" s="170" t="e">
        <f>VLOOKUP($A73,'Liste-1niveau'!$A$4:$P$141,6,1)</f>
        <v>#NUM!</v>
      </c>
      <c r="D73" s="170" t="e">
        <f>IF(D72='POUR COMMENCER'!$A$16,VLOOKUP('POUR COMMENCER'!$E$16,'Liste-1niveau'!$A$4:$P$141,9,1),VLOOKUP($A73,'Liste-1niveau'!$A$4:$P$138,9,1))</f>
        <v>#NUM!</v>
      </c>
      <c r="E73" s="170" t="e">
        <f>VLOOKUP($A73,'Liste-1niveau'!$A$4:$P$141,12,1)</f>
        <v>#NUM!</v>
      </c>
      <c r="F73" s="170" t="e">
        <f>VLOOKUP($A73,'Liste-1niveau'!$A$4:$P$141,15,1)</f>
        <v>#NUM!</v>
      </c>
      <c r="G73" s="120" t="e">
        <f t="shared" ref="G73:G136" si="1">IF(AND(B73=B72,C73=C72,D73=D72,E73=E72,F73=F72),"",A73)</f>
        <v>#NUM!</v>
      </c>
    </row>
    <row r="74" spans="1:7" ht="27" customHeight="1" x14ac:dyDescent="0.3">
      <c r="A74" s="169" t="e">
        <f>'EDT-1niveau'!H73</f>
        <v>#NUM!</v>
      </c>
      <c r="B74" s="170" t="e">
        <f>VLOOKUP($A74,'Liste-1niveau'!$A$4:$P$141,3,1)</f>
        <v>#NUM!</v>
      </c>
      <c r="C74" s="170" t="e">
        <f>VLOOKUP($A74,'Liste-1niveau'!$A$4:$P$141,6,1)</f>
        <v>#NUM!</v>
      </c>
      <c r="D74" s="170" t="e">
        <f>IF(D73='POUR COMMENCER'!$A$16,VLOOKUP('POUR COMMENCER'!$E$16,'Liste-1niveau'!$A$4:$P$141,9,1),VLOOKUP($A74,'Liste-1niveau'!$A$4:$P$138,9,1))</f>
        <v>#NUM!</v>
      </c>
      <c r="E74" s="170" t="e">
        <f>VLOOKUP($A74,'Liste-1niveau'!$A$4:$P$141,12,1)</f>
        <v>#NUM!</v>
      </c>
      <c r="F74" s="170" t="e">
        <f>VLOOKUP($A74,'Liste-1niveau'!$A$4:$P$141,15,1)</f>
        <v>#NUM!</v>
      </c>
      <c r="G74" s="120" t="e">
        <f t="shared" si="1"/>
        <v>#NUM!</v>
      </c>
    </row>
    <row r="75" spans="1:7" ht="27" customHeight="1" x14ac:dyDescent="0.3">
      <c r="A75" s="169" t="e">
        <f>'EDT-1niveau'!H74</f>
        <v>#NUM!</v>
      </c>
      <c r="B75" s="170" t="e">
        <f>VLOOKUP($A75,'Liste-1niveau'!$A$4:$P$141,3,1)</f>
        <v>#NUM!</v>
      </c>
      <c r="C75" s="170" t="e">
        <f>VLOOKUP($A75,'Liste-1niveau'!$A$4:$P$141,6,1)</f>
        <v>#NUM!</v>
      </c>
      <c r="D75" s="170" t="e">
        <f>IF(D74='POUR COMMENCER'!$A$16,VLOOKUP('POUR COMMENCER'!$E$16,'Liste-1niveau'!$A$4:$P$141,9,1),VLOOKUP($A75,'Liste-1niveau'!$A$4:$P$138,9,1))</f>
        <v>#NUM!</v>
      </c>
      <c r="E75" s="170" t="e">
        <f>VLOOKUP($A75,'Liste-1niveau'!$A$4:$P$141,12,1)</f>
        <v>#NUM!</v>
      </c>
      <c r="F75" s="170" t="e">
        <f>VLOOKUP($A75,'Liste-1niveau'!$A$4:$P$141,15,1)</f>
        <v>#NUM!</v>
      </c>
      <c r="G75" s="120" t="e">
        <f t="shared" si="1"/>
        <v>#NUM!</v>
      </c>
    </row>
    <row r="76" spans="1:7" ht="27" customHeight="1" x14ac:dyDescent="0.3">
      <c r="A76" s="169" t="e">
        <f>'EDT-1niveau'!H75</f>
        <v>#NUM!</v>
      </c>
      <c r="B76" s="170" t="e">
        <f>VLOOKUP($A76,'Liste-1niveau'!$A$4:$P$141,3,1)</f>
        <v>#NUM!</v>
      </c>
      <c r="C76" s="170" t="e">
        <f>VLOOKUP($A76,'Liste-1niveau'!$A$4:$P$141,6,1)</f>
        <v>#NUM!</v>
      </c>
      <c r="D76" s="170" t="e">
        <f>IF(D75='POUR COMMENCER'!$A$16,VLOOKUP('POUR COMMENCER'!$E$16,'Liste-1niveau'!$A$4:$P$141,9,1),VLOOKUP($A76,'Liste-1niveau'!$A$4:$P$138,9,1))</f>
        <v>#NUM!</v>
      </c>
      <c r="E76" s="170" t="e">
        <f>VLOOKUP($A76,'Liste-1niveau'!$A$4:$P$141,12,1)</f>
        <v>#NUM!</v>
      </c>
      <c r="F76" s="170" t="e">
        <f>VLOOKUP($A76,'Liste-1niveau'!$A$4:$P$141,15,1)</f>
        <v>#NUM!</v>
      </c>
      <c r="G76" s="120" t="e">
        <f t="shared" si="1"/>
        <v>#NUM!</v>
      </c>
    </row>
    <row r="77" spans="1:7" ht="27" customHeight="1" x14ac:dyDescent="0.3">
      <c r="A77" s="169" t="e">
        <f>'EDT-1niveau'!H76</f>
        <v>#NUM!</v>
      </c>
      <c r="B77" s="170" t="e">
        <f>VLOOKUP($A77,'Liste-1niveau'!$A$4:$P$141,3,1)</f>
        <v>#NUM!</v>
      </c>
      <c r="C77" s="170" t="e">
        <f>VLOOKUP($A77,'Liste-1niveau'!$A$4:$P$141,6,1)</f>
        <v>#NUM!</v>
      </c>
      <c r="D77" s="170" t="e">
        <f>IF(D76='POUR COMMENCER'!$A$16,VLOOKUP('POUR COMMENCER'!$E$16,'Liste-1niveau'!$A$4:$P$141,9,1),VLOOKUP($A77,'Liste-1niveau'!$A$4:$P$138,9,1))</f>
        <v>#NUM!</v>
      </c>
      <c r="E77" s="170" t="e">
        <f>VLOOKUP($A77,'Liste-1niveau'!$A$4:$P$141,12,1)</f>
        <v>#NUM!</v>
      </c>
      <c r="F77" s="170" t="e">
        <f>VLOOKUP($A77,'Liste-1niveau'!$A$4:$P$141,15,1)</f>
        <v>#NUM!</v>
      </c>
      <c r="G77" s="120" t="e">
        <f t="shared" si="1"/>
        <v>#NUM!</v>
      </c>
    </row>
    <row r="78" spans="1:7" ht="27" customHeight="1" x14ac:dyDescent="0.3">
      <c r="A78" s="169" t="e">
        <f>'EDT-1niveau'!H77</f>
        <v>#NUM!</v>
      </c>
      <c r="B78" s="170" t="e">
        <f>VLOOKUP($A78,'Liste-1niveau'!$A$4:$P$141,3,1)</f>
        <v>#NUM!</v>
      </c>
      <c r="C78" s="170" t="e">
        <f>VLOOKUP($A78,'Liste-1niveau'!$A$4:$P$141,6,1)</f>
        <v>#NUM!</v>
      </c>
      <c r="D78" s="170" t="e">
        <f>IF(D77='POUR COMMENCER'!$A$16,VLOOKUP('POUR COMMENCER'!$E$16,'Liste-1niveau'!$A$4:$P$141,9,1),VLOOKUP($A78,'Liste-1niveau'!$A$4:$P$138,9,1))</f>
        <v>#NUM!</v>
      </c>
      <c r="E78" s="170" t="e">
        <f>VLOOKUP($A78,'Liste-1niveau'!$A$4:$P$141,12,1)</f>
        <v>#NUM!</v>
      </c>
      <c r="F78" s="170" t="e">
        <f>VLOOKUP($A78,'Liste-1niveau'!$A$4:$P$141,15,1)</f>
        <v>#NUM!</v>
      </c>
      <c r="G78" s="120" t="e">
        <f t="shared" si="1"/>
        <v>#NUM!</v>
      </c>
    </row>
    <row r="79" spans="1:7" ht="27" customHeight="1" x14ac:dyDescent="0.3">
      <c r="A79" s="169" t="e">
        <f>'EDT-1niveau'!H78</f>
        <v>#NUM!</v>
      </c>
      <c r="B79" s="170" t="e">
        <f>VLOOKUP($A79,'Liste-1niveau'!$A$4:$P$141,3,1)</f>
        <v>#NUM!</v>
      </c>
      <c r="C79" s="170" t="e">
        <f>VLOOKUP($A79,'Liste-1niveau'!$A$4:$P$141,6,1)</f>
        <v>#NUM!</v>
      </c>
      <c r="D79" s="170" t="e">
        <f>IF(D78='POUR COMMENCER'!$A$16,VLOOKUP('POUR COMMENCER'!$E$16,'Liste-1niveau'!$A$4:$P$141,9,1),VLOOKUP($A79,'Liste-1niveau'!$A$4:$P$138,9,1))</f>
        <v>#NUM!</v>
      </c>
      <c r="E79" s="170" t="e">
        <f>VLOOKUP($A79,'Liste-1niveau'!$A$4:$P$141,12,1)</f>
        <v>#NUM!</v>
      </c>
      <c r="F79" s="170" t="e">
        <f>VLOOKUP($A79,'Liste-1niveau'!$A$4:$P$141,15,1)</f>
        <v>#NUM!</v>
      </c>
      <c r="G79" s="120" t="e">
        <f t="shared" si="1"/>
        <v>#NUM!</v>
      </c>
    </row>
    <row r="80" spans="1:7" ht="27" customHeight="1" x14ac:dyDescent="0.3">
      <c r="A80" s="169" t="e">
        <f>'EDT-1niveau'!H79</f>
        <v>#NUM!</v>
      </c>
      <c r="B80" s="170" t="e">
        <f>VLOOKUP($A80,'Liste-1niveau'!$A$4:$P$141,3,1)</f>
        <v>#NUM!</v>
      </c>
      <c r="C80" s="170" t="e">
        <f>VLOOKUP($A80,'Liste-1niveau'!$A$4:$P$141,6,1)</f>
        <v>#NUM!</v>
      </c>
      <c r="D80" s="170" t="e">
        <f>IF(D79='POUR COMMENCER'!$A$16,VLOOKUP('POUR COMMENCER'!$E$16,'Liste-1niveau'!$A$4:$P$141,9,1),VLOOKUP($A80,'Liste-1niveau'!$A$4:$P$138,9,1))</f>
        <v>#NUM!</v>
      </c>
      <c r="E80" s="170" t="e">
        <f>VLOOKUP($A80,'Liste-1niveau'!$A$4:$P$141,12,1)</f>
        <v>#NUM!</v>
      </c>
      <c r="F80" s="170" t="e">
        <f>VLOOKUP($A80,'Liste-1niveau'!$A$4:$P$141,15,1)</f>
        <v>#NUM!</v>
      </c>
      <c r="G80" s="120" t="e">
        <f t="shared" si="1"/>
        <v>#NUM!</v>
      </c>
    </row>
    <row r="81" spans="1:7" ht="27" customHeight="1" x14ac:dyDescent="0.3">
      <c r="A81" s="169" t="e">
        <f>'EDT-1niveau'!H80</f>
        <v>#NUM!</v>
      </c>
      <c r="B81" s="170" t="e">
        <f>VLOOKUP($A81,'Liste-1niveau'!$A$4:$P$141,3,1)</f>
        <v>#NUM!</v>
      </c>
      <c r="C81" s="170" t="e">
        <f>VLOOKUP($A81,'Liste-1niveau'!$A$4:$P$141,6,1)</f>
        <v>#NUM!</v>
      </c>
      <c r="D81" s="170" t="e">
        <f>IF(D80='POUR COMMENCER'!$A$16,VLOOKUP('POUR COMMENCER'!$E$16,'Liste-1niveau'!$A$4:$P$141,9,1),VLOOKUP($A81,'Liste-1niveau'!$A$4:$P$138,9,1))</f>
        <v>#NUM!</v>
      </c>
      <c r="E81" s="170" t="e">
        <f>VLOOKUP($A81,'Liste-1niveau'!$A$4:$P$141,12,1)</f>
        <v>#NUM!</v>
      </c>
      <c r="F81" s="170" t="e">
        <f>VLOOKUP($A81,'Liste-1niveau'!$A$4:$P$141,15,1)</f>
        <v>#NUM!</v>
      </c>
      <c r="G81" s="120" t="e">
        <f t="shared" si="1"/>
        <v>#NUM!</v>
      </c>
    </row>
    <row r="82" spans="1:7" ht="27" customHeight="1" x14ac:dyDescent="0.3">
      <c r="A82" s="169" t="e">
        <f>'EDT-1niveau'!H81</f>
        <v>#NUM!</v>
      </c>
      <c r="B82" s="170" t="e">
        <f>VLOOKUP($A82,'Liste-1niveau'!$A$4:$P$141,3,1)</f>
        <v>#NUM!</v>
      </c>
      <c r="C82" s="170" t="e">
        <f>VLOOKUP($A82,'Liste-1niveau'!$A$4:$P$141,6,1)</f>
        <v>#NUM!</v>
      </c>
      <c r="D82" s="170" t="e">
        <f>IF(D81='POUR COMMENCER'!$A$16,VLOOKUP('POUR COMMENCER'!$E$16,'Liste-1niveau'!$A$4:$P$141,9,1),VLOOKUP($A82,'Liste-1niveau'!$A$4:$P$138,9,1))</f>
        <v>#NUM!</v>
      </c>
      <c r="E82" s="170" t="e">
        <f>VLOOKUP($A82,'Liste-1niveau'!$A$4:$P$141,12,1)</f>
        <v>#NUM!</v>
      </c>
      <c r="F82" s="170" t="e">
        <f>VLOOKUP($A82,'Liste-1niveau'!$A$4:$P$141,15,1)</f>
        <v>#NUM!</v>
      </c>
      <c r="G82" s="120" t="e">
        <f t="shared" si="1"/>
        <v>#NUM!</v>
      </c>
    </row>
    <row r="83" spans="1:7" ht="27" customHeight="1" x14ac:dyDescent="0.3">
      <c r="A83" s="169" t="e">
        <f>'EDT-1niveau'!H82</f>
        <v>#NUM!</v>
      </c>
      <c r="B83" s="170" t="e">
        <f>VLOOKUP($A83,'Liste-1niveau'!$A$4:$P$141,3,1)</f>
        <v>#NUM!</v>
      </c>
      <c r="C83" s="170" t="e">
        <f>VLOOKUP($A83,'Liste-1niveau'!$A$4:$P$141,6,1)</f>
        <v>#NUM!</v>
      </c>
      <c r="D83" s="170" t="e">
        <f>IF(D82='POUR COMMENCER'!$A$16,VLOOKUP('POUR COMMENCER'!$E$16,'Liste-1niveau'!$A$4:$P$141,9,1),VLOOKUP($A83,'Liste-1niveau'!$A$4:$P$138,9,1))</f>
        <v>#NUM!</v>
      </c>
      <c r="E83" s="170" t="e">
        <f>VLOOKUP($A83,'Liste-1niveau'!$A$4:$P$141,12,1)</f>
        <v>#NUM!</v>
      </c>
      <c r="F83" s="170" t="e">
        <f>VLOOKUP($A83,'Liste-1niveau'!$A$4:$P$141,15,1)</f>
        <v>#NUM!</v>
      </c>
      <c r="G83" s="120" t="e">
        <f t="shared" si="1"/>
        <v>#NUM!</v>
      </c>
    </row>
    <row r="84" spans="1:7" ht="27" customHeight="1" x14ac:dyDescent="0.3">
      <c r="A84" s="169" t="e">
        <f>'EDT-1niveau'!H83</f>
        <v>#NUM!</v>
      </c>
      <c r="B84" s="170" t="e">
        <f>VLOOKUP($A84,'Liste-1niveau'!$A$4:$P$141,3,1)</f>
        <v>#NUM!</v>
      </c>
      <c r="C84" s="170" t="e">
        <f>VLOOKUP($A84,'Liste-1niveau'!$A$4:$P$141,6,1)</f>
        <v>#NUM!</v>
      </c>
      <c r="D84" s="170" t="e">
        <f>IF(D83='POUR COMMENCER'!$A$16,VLOOKUP('POUR COMMENCER'!$E$16,'Liste-1niveau'!$A$4:$P$141,9,1),VLOOKUP($A84,'Liste-1niveau'!$A$4:$P$138,9,1))</f>
        <v>#NUM!</v>
      </c>
      <c r="E84" s="170" t="e">
        <f>VLOOKUP($A84,'Liste-1niveau'!$A$4:$P$141,12,1)</f>
        <v>#NUM!</v>
      </c>
      <c r="F84" s="170" t="e">
        <f>VLOOKUP($A84,'Liste-1niveau'!$A$4:$P$141,15,1)</f>
        <v>#NUM!</v>
      </c>
      <c r="G84" s="120" t="e">
        <f t="shared" si="1"/>
        <v>#NUM!</v>
      </c>
    </row>
    <row r="85" spans="1:7" ht="27" customHeight="1" x14ac:dyDescent="0.3">
      <c r="A85" s="169" t="e">
        <f>'EDT-1niveau'!H84</f>
        <v>#NUM!</v>
      </c>
      <c r="B85" s="170" t="e">
        <f>VLOOKUP($A85,'Liste-1niveau'!$A$4:$P$141,3,1)</f>
        <v>#NUM!</v>
      </c>
      <c r="C85" s="170" t="e">
        <f>VLOOKUP($A85,'Liste-1niveau'!$A$4:$P$141,6,1)</f>
        <v>#NUM!</v>
      </c>
      <c r="D85" s="170" t="e">
        <f>IF(D84='POUR COMMENCER'!$A$16,VLOOKUP('POUR COMMENCER'!$E$16,'Liste-1niveau'!$A$4:$P$141,9,1),VLOOKUP($A85,'Liste-1niveau'!$A$4:$P$138,9,1))</f>
        <v>#NUM!</v>
      </c>
      <c r="E85" s="170" t="e">
        <f>VLOOKUP($A85,'Liste-1niveau'!$A$4:$P$141,12,1)</f>
        <v>#NUM!</v>
      </c>
      <c r="F85" s="170" t="e">
        <f>VLOOKUP($A85,'Liste-1niveau'!$A$4:$P$141,15,1)</f>
        <v>#NUM!</v>
      </c>
      <c r="G85" s="120" t="e">
        <f t="shared" si="1"/>
        <v>#NUM!</v>
      </c>
    </row>
    <row r="86" spans="1:7" ht="27" customHeight="1" x14ac:dyDescent="0.3">
      <c r="A86" s="169" t="e">
        <f>'EDT-1niveau'!H85</f>
        <v>#NUM!</v>
      </c>
      <c r="B86" s="170" t="e">
        <f>VLOOKUP($A86,'Liste-1niveau'!$A$4:$P$141,3,1)</f>
        <v>#NUM!</v>
      </c>
      <c r="C86" s="170" t="e">
        <f>VLOOKUP($A86,'Liste-1niveau'!$A$4:$P$141,6,1)</f>
        <v>#NUM!</v>
      </c>
      <c r="D86" s="170" t="e">
        <f>IF(D85='POUR COMMENCER'!$A$16,VLOOKUP('POUR COMMENCER'!$E$16,'Liste-1niveau'!$A$4:$P$141,9,1),VLOOKUP($A86,'Liste-1niveau'!$A$4:$P$138,9,1))</f>
        <v>#NUM!</v>
      </c>
      <c r="E86" s="170" t="e">
        <f>VLOOKUP($A86,'Liste-1niveau'!$A$4:$P$141,12,1)</f>
        <v>#NUM!</v>
      </c>
      <c r="F86" s="170" t="e">
        <f>VLOOKUP($A86,'Liste-1niveau'!$A$4:$P$141,15,1)</f>
        <v>#NUM!</v>
      </c>
      <c r="G86" s="120" t="e">
        <f t="shared" si="1"/>
        <v>#NUM!</v>
      </c>
    </row>
    <row r="87" spans="1:7" ht="27" customHeight="1" x14ac:dyDescent="0.3">
      <c r="A87" s="169" t="e">
        <f>'EDT-1niveau'!H86</f>
        <v>#NUM!</v>
      </c>
      <c r="B87" s="170" t="e">
        <f>VLOOKUP($A87,'Liste-1niveau'!$A$4:$P$141,3,1)</f>
        <v>#NUM!</v>
      </c>
      <c r="C87" s="170" t="e">
        <f>VLOOKUP($A87,'Liste-1niveau'!$A$4:$P$141,6,1)</f>
        <v>#NUM!</v>
      </c>
      <c r="D87" s="170" t="e">
        <f>IF(D86='POUR COMMENCER'!$A$16,VLOOKUP('POUR COMMENCER'!$E$16,'Liste-1niveau'!$A$4:$P$141,9,1),VLOOKUP($A87,'Liste-1niveau'!$A$4:$P$138,9,1))</f>
        <v>#NUM!</v>
      </c>
      <c r="E87" s="170" t="e">
        <f>VLOOKUP($A87,'Liste-1niveau'!$A$4:$P$141,12,1)</f>
        <v>#NUM!</v>
      </c>
      <c r="F87" s="170" t="e">
        <f>VLOOKUP($A87,'Liste-1niveau'!$A$4:$P$141,15,1)</f>
        <v>#NUM!</v>
      </c>
      <c r="G87" s="120" t="e">
        <f t="shared" si="1"/>
        <v>#NUM!</v>
      </c>
    </row>
    <row r="88" spans="1:7" ht="27" customHeight="1" x14ac:dyDescent="0.3">
      <c r="A88" s="169" t="e">
        <f>'EDT-1niveau'!H87</f>
        <v>#NUM!</v>
      </c>
      <c r="B88" s="170" t="e">
        <f>VLOOKUP($A88,'Liste-1niveau'!$A$4:$P$141,3,1)</f>
        <v>#NUM!</v>
      </c>
      <c r="C88" s="170" t="e">
        <f>VLOOKUP($A88,'Liste-1niveau'!$A$4:$P$141,6,1)</f>
        <v>#NUM!</v>
      </c>
      <c r="D88" s="170" t="e">
        <f>IF(D87='POUR COMMENCER'!$A$16,VLOOKUP('POUR COMMENCER'!$E$16,'Liste-1niveau'!$A$4:$P$141,9,1),VLOOKUP($A88,'Liste-1niveau'!$A$4:$P$138,9,1))</f>
        <v>#NUM!</v>
      </c>
      <c r="E88" s="170" t="e">
        <f>VLOOKUP($A88,'Liste-1niveau'!$A$4:$P$141,12,1)</f>
        <v>#NUM!</v>
      </c>
      <c r="F88" s="170" t="e">
        <f>VLOOKUP($A88,'Liste-1niveau'!$A$4:$P$141,15,1)</f>
        <v>#NUM!</v>
      </c>
      <c r="G88" s="120" t="e">
        <f t="shared" si="1"/>
        <v>#NUM!</v>
      </c>
    </row>
    <row r="89" spans="1:7" ht="27" customHeight="1" x14ac:dyDescent="0.3">
      <c r="A89" s="169" t="e">
        <f>'EDT-1niveau'!H88</f>
        <v>#NUM!</v>
      </c>
      <c r="B89" s="170" t="e">
        <f>VLOOKUP($A89,'Liste-1niveau'!$A$4:$P$141,3,1)</f>
        <v>#NUM!</v>
      </c>
      <c r="C89" s="170" t="e">
        <f>VLOOKUP($A89,'Liste-1niveau'!$A$4:$P$141,6,1)</f>
        <v>#NUM!</v>
      </c>
      <c r="D89" s="170" t="e">
        <f>IF(D88='POUR COMMENCER'!$A$16,VLOOKUP('POUR COMMENCER'!$E$16,'Liste-1niveau'!$A$4:$P$141,9,1),VLOOKUP($A89,'Liste-1niveau'!$A$4:$P$138,9,1))</f>
        <v>#NUM!</v>
      </c>
      <c r="E89" s="170" t="e">
        <f>VLOOKUP($A89,'Liste-1niveau'!$A$4:$P$141,12,1)</f>
        <v>#NUM!</v>
      </c>
      <c r="F89" s="170" t="e">
        <f>VLOOKUP($A89,'Liste-1niveau'!$A$4:$P$141,15,1)</f>
        <v>#NUM!</v>
      </c>
      <c r="G89" s="120" t="e">
        <f t="shared" si="1"/>
        <v>#NUM!</v>
      </c>
    </row>
    <row r="90" spans="1:7" ht="27" customHeight="1" x14ac:dyDescent="0.3">
      <c r="A90" s="169" t="e">
        <f>'EDT-1niveau'!H89</f>
        <v>#NUM!</v>
      </c>
      <c r="B90" s="170" t="e">
        <f>VLOOKUP($A90,'Liste-1niveau'!$A$4:$P$141,3,1)</f>
        <v>#NUM!</v>
      </c>
      <c r="C90" s="170" t="e">
        <f>VLOOKUP($A90,'Liste-1niveau'!$A$4:$P$141,6,1)</f>
        <v>#NUM!</v>
      </c>
      <c r="D90" s="170" t="e">
        <f>IF(D89='POUR COMMENCER'!$A$16,VLOOKUP('POUR COMMENCER'!$E$16,'Liste-1niveau'!$A$4:$P$141,9,1),VLOOKUP($A90,'Liste-1niveau'!$A$4:$P$138,9,1))</f>
        <v>#NUM!</v>
      </c>
      <c r="E90" s="170" t="e">
        <f>VLOOKUP($A90,'Liste-1niveau'!$A$4:$P$141,12,1)</f>
        <v>#NUM!</v>
      </c>
      <c r="F90" s="170" t="e">
        <f>VLOOKUP($A90,'Liste-1niveau'!$A$4:$P$141,15,1)</f>
        <v>#NUM!</v>
      </c>
      <c r="G90" s="120" t="e">
        <f t="shared" si="1"/>
        <v>#NUM!</v>
      </c>
    </row>
    <row r="91" spans="1:7" ht="27" customHeight="1" x14ac:dyDescent="0.3">
      <c r="A91" s="169" t="e">
        <f>'EDT-1niveau'!H90</f>
        <v>#NUM!</v>
      </c>
      <c r="B91" s="170" t="e">
        <f>VLOOKUP($A91,'Liste-1niveau'!$A$4:$P$141,3,1)</f>
        <v>#NUM!</v>
      </c>
      <c r="C91" s="170" t="e">
        <f>VLOOKUP($A91,'Liste-1niveau'!$A$4:$P$141,6,1)</f>
        <v>#NUM!</v>
      </c>
      <c r="D91" s="170" t="e">
        <f>IF(D90='POUR COMMENCER'!$A$16,VLOOKUP('POUR COMMENCER'!$E$16,'Liste-1niveau'!$A$4:$P$141,9,1),VLOOKUP($A91,'Liste-1niveau'!$A$4:$P$138,9,1))</f>
        <v>#NUM!</v>
      </c>
      <c r="E91" s="170" t="e">
        <f>VLOOKUP($A91,'Liste-1niveau'!$A$4:$P$141,12,1)</f>
        <v>#NUM!</v>
      </c>
      <c r="F91" s="170" t="e">
        <f>VLOOKUP($A91,'Liste-1niveau'!$A$4:$P$141,15,1)</f>
        <v>#NUM!</v>
      </c>
      <c r="G91" s="120" t="e">
        <f t="shared" si="1"/>
        <v>#NUM!</v>
      </c>
    </row>
    <row r="92" spans="1:7" ht="27" customHeight="1" x14ac:dyDescent="0.3">
      <c r="A92" s="169" t="e">
        <f>'EDT-1niveau'!H91</f>
        <v>#NUM!</v>
      </c>
      <c r="B92" s="170" t="e">
        <f>VLOOKUP($A92,'Liste-1niveau'!$A$4:$P$141,3,1)</f>
        <v>#NUM!</v>
      </c>
      <c r="C92" s="170" t="e">
        <f>VLOOKUP($A92,'Liste-1niveau'!$A$4:$P$141,6,1)</f>
        <v>#NUM!</v>
      </c>
      <c r="D92" s="170" t="e">
        <f>IF(D91='POUR COMMENCER'!$A$16,VLOOKUP('POUR COMMENCER'!$E$16,'Liste-1niveau'!$A$4:$P$141,9,1),VLOOKUP($A92,'Liste-1niveau'!$A$4:$P$138,9,1))</f>
        <v>#NUM!</v>
      </c>
      <c r="E92" s="170" t="e">
        <f>VLOOKUP($A92,'Liste-1niveau'!$A$4:$P$141,12,1)</f>
        <v>#NUM!</v>
      </c>
      <c r="F92" s="170" t="e">
        <f>VLOOKUP($A92,'Liste-1niveau'!$A$4:$P$141,15,1)</f>
        <v>#NUM!</v>
      </c>
      <c r="G92" s="120" t="e">
        <f t="shared" si="1"/>
        <v>#NUM!</v>
      </c>
    </row>
    <row r="93" spans="1:7" ht="27" customHeight="1" x14ac:dyDescent="0.3">
      <c r="A93" s="169" t="e">
        <f>'EDT-1niveau'!H92</f>
        <v>#NUM!</v>
      </c>
      <c r="B93" s="170" t="e">
        <f>VLOOKUP($A93,'Liste-1niveau'!$A$4:$P$141,3,1)</f>
        <v>#NUM!</v>
      </c>
      <c r="C93" s="170" t="e">
        <f>VLOOKUP($A93,'Liste-1niveau'!$A$4:$P$141,6,1)</f>
        <v>#NUM!</v>
      </c>
      <c r="D93" s="170" t="e">
        <f>IF(D92='POUR COMMENCER'!$A$16,VLOOKUP('POUR COMMENCER'!$E$16,'Liste-1niveau'!$A$4:$P$141,9,1),VLOOKUP($A93,'Liste-1niveau'!$A$4:$P$138,9,1))</f>
        <v>#NUM!</v>
      </c>
      <c r="E93" s="170" t="e">
        <f>VLOOKUP($A93,'Liste-1niveau'!$A$4:$P$141,12,1)</f>
        <v>#NUM!</v>
      </c>
      <c r="F93" s="170" t="e">
        <f>VLOOKUP($A93,'Liste-1niveau'!$A$4:$P$141,15,1)</f>
        <v>#NUM!</v>
      </c>
      <c r="G93" s="120" t="e">
        <f t="shared" si="1"/>
        <v>#NUM!</v>
      </c>
    </row>
    <row r="94" spans="1:7" ht="27" customHeight="1" x14ac:dyDescent="0.3">
      <c r="A94" s="169" t="e">
        <f>'EDT-1niveau'!H93</f>
        <v>#NUM!</v>
      </c>
      <c r="B94" s="170" t="e">
        <f>VLOOKUP($A94,'Liste-1niveau'!$A$4:$P$141,3,1)</f>
        <v>#NUM!</v>
      </c>
      <c r="C94" s="170" t="e">
        <f>VLOOKUP($A94,'Liste-1niveau'!$A$4:$P$141,6,1)</f>
        <v>#NUM!</v>
      </c>
      <c r="D94" s="170" t="e">
        <f>IF(D93='POUR COMMENCER'!$A$16,VLOOKUP('POUR COMMENCER'!$E$16,'Liste-1niveau'!$A$4:$P$141,9,1),VLOOKUP($A94,'Liste-1niveau'!$A$4:$P$138,9,1))</f>
        <v>#NUM!</v>
      </c>
      <c r="E94" s="170" t="e">
        <f>VLOOKUP($A94,'Liste-1niveau'!$A$4:$P$141,12,1)</f>
        <v>#NUM!</v>
      </c>
      <c r="F94" s="170" t="e">
        <f>VLOOKUP($A94,'Liste-1niveau'!$A$4:$P$141,15,1)</f>
        <v>#NUM!</v>
      </c>
      <c r="G94" s="120" t="e">
        <f t="shared" si="1"/>
        <v>#NUM!</v>
      </c>
    </row>
    <row r="95" spans="1:7" ht="27" customHeight="1" x14ac:dyDescent="0.3">
      <c r="A95" s="169" t="e">
        <f>'EDT-1niveau'!H94</f>
        <v>#NUM!</v>
      </c>
      <c r="B95" s="170" t="e">
        <f>VLOOKUP($A95,'Liste-1niveau'!$A$4:$P$141,3,1)</f>
        <v>#NUM!</v>
      </c>
      <c r="C95" s="170" t="e">
        <f>VLOOKUP($A95,'Liste-1niveau'!$A$4:$P$141,6,1)</f>
        <v>#NUM!</v>
      </c>
      <c r="D95" s="170" t="e">
        <f>IF(D94='POUR COMMENCER'!$A$16,VLOOKUP('POUR COMMENCER'!$E$16,'Liste-1niveau'!$A$4:$P$141,9,1),VLOOKUP($A95,'Liste-1niveau'!$A$4:$P$138,9,1))</f>
        <v>#NUM!</v>
      </c>
      <c r="E95" s="170" t="e">
        <f>VLOOKUP($A95,'Liste-1niveau'!$A$4:$P$141,12,1)</f>
        <v>#NUM!</v>
      </c>
      <c r="F95" s="170" t="e">
        <f>VLOOKUP($A95,'Liste-1niveau'!$A$4:$P$141,15,1)</f>
        <v>#NUM!</v>
      </c>
      <c r="G95" s="120" t="e">
        <f t="shared" si="1"/>
        <v>#NUM!</v>
      </c>
    </row>
    <row r="96" spans="1:7" ht="27" customHeight="1" x14ac:dyDescent="0.3">
      <c r="A96" s="169" t="e">
        <f>'EDT-1niveau'!H95</f>
        <v>#NUM!</v>
      </c>
      <c r="B96" s="170" t="e">
        <f>VLOOKUP($A96,'Liste-1niveau'!$A$4:$P$141,3,1)</f>
        <v>#NUM!</v>
      </c>
      <c r="C96" s="170" t="e">
        <f>VLOOKUP($A96,'Liste-1niveau'!$A$4:$P$141,6,1)</f>
        <v>#NUM!</v>
      </c>
      <c r="D96" s="170" t="e">
        <f>IF(D95='POUR COMMENCER'!$A$16,VLOOKUP('POUR COMMENCER'!$E$16,'Liste-1niveau'!$A$4:$P$141,9,1),VLOOKUP($A96,'Liste-1niveau'!$A$4:$P$138,9,1))</f>
        <v>#NUM!</v>
      </c>
      <c r="E96" s="170" t="e">
        <f>VLOOKUP($A96,'Liste-1niveau'!$A$4:$P$141,12,1)</f>
        <v>#NUM!</v>
      </c>
      <c r="F96" s="170" t="e">
        <f>VLOOKUP($A96,'Liste-1niveau'!$A$4:$P$141,15,1)</f>
        <v>#NUM!</v>
      </c>
      <c r="G96" s="120" t="e">
        <f t="shared" si="1"/>
        <v>#NUM!</v>
      </c>
    </row>
    <row r="97" spans="1:7" ht="27" customHeight="1" x14ac:dyDescent="0.3">
      <c r="A97" s="169" t="e">
        <f>'EDT-1niveau'!H96</f>
        <v>#NUM!</v>
      </c>
      <c r="B97" s="170" t="e">
        <f>VLOOKUP($A97,'Liste-1niveau'!$A$4:$P$141,3,1)</f>
        <v>#NUM!</v>
      </c>
      <c r="C97" s="170" t="e">
        <f>VLOOKUP($A97,'Liste-1niveau'!$A$4:$P$141,6,1)</f>
        <v>#NUM!</v>
      </c>
      <c r="D97" s="170" t="e">
        <f>IF(D96='POUR COMMENCER'!$A$16,VLOOKUP('POUR COMMENCER'!$E$16,'Liste-1niveau'!$A$4:$P$141,9,1),VLOOKUP($A97,'Liste-1niveau'!$A$4:$P$138,9,1))</f>
        <v>#NUM!</v>
      </c>
      <c r="E97" s="170" t="e">
        <f>VLOOKUP($A97,'Liste-1niveau'!$A$4:$P$141,12,1)</f>
        <v>#NUM!</v>
      </c>
      <c r="F97" s="170" t="e">
        <f>VLOOKUP($A97,'Liste-1niveau'!$A$4:$P$141,15,1)</f>
        <v>#NUM!</v>
      </c>
      <c r="G97" s="120" t="e">
        <f t="shared" si="1"/>
        <v>#NUM!</v>
      </c>
    </row>
    <row r="98" spans="1:7" ht="27" customHeight="1" x14ac:dyDescent="0.3">
      <c r="A98" s="169" t="e">
        <f>'EDT-1niveau'!H97</f>
        <v>#NUM!</v>
      </c>
      <c r="B98" s="170" t="e">
        <f>VLOOKUP($A98,'Liste-1niveau'!$A$4:$P$141,3,1)</f>
        <v>#NUM!</v>
      </c>
      <c r="C98" s="170" t="e">
        <f>VLOOKUP($A98,'Liste-1niveau'!$A$4:$P$141,6,1)</f>
        <v>#NUM!</v>
      </c>
      <c r="D98" s="170" t="e">
        <f>IF(D97='POUR COMMENCER'!$A$16,VLOOKUP('POUR COMMENCER'!$E$16,'Liste-1niveau'!$A$4:$P$141,9,1),VLOOKUP($A98,'Liste-1niveau'!$A$4:$P$138,9,1))</f>
        <v>#NUM!</v>
      </c>
      <c r="E98" s="170" t="e">
        <f>VLOOKUP($A98,'Liste-1niveau'!$A$4:$P$141,12,1)</f>
        <v>#NUM!</v>
      </c>
      <c r="F98" s="170" t="e">
        <f>VLOOKUP($A98,'Liste-1niveau'!$A$4:$P$141,15,1)</f>
        <v>#NUM!</v>
      </c>
      <c r="G98" s="120" t="e">
        <f t="shared" si="1"/>
        <v>#NUM!</v>
      </c>
    </row>
    <row r="99" spans="1:7" ht="27" customHeight="1" x14ac:dyDescent="0.3">
      <c r="A99" s="169" t="e">
        <f>'EDT-1niveau'!H98</f>
        <v>#NUM!</v>
      </c>
      <c r="B99" s="170" t="e">
        <f>VLOOKUP($A99,'Liste-1niveau'!$A$4:$P$141,3,1)</f>
        <v>#NUM!</v>
      </c>
      <c r="C99" s="170" t="e">
        <f>VLOOKUP($A99,'Liste-1niveau'!$A$4:$P$141,6,1)</f>
        <v>#NUM!</v>
      </c>
      <c r="D99" s="170" t="e">
        <f>IF(D98='POUR COMMENCER'!$A$16,VLOOKUP('POUR COMMENCER'!$E$16,'Liste-1niveau'!$A$4:$P$141,9,1),VLOOKUP($A99,'Liste-1niveau'!$A$4:$P$138,9,1))</f>
        <v>#NUM!</v>
      </c>
      <c r="E99" s="170" t="e">
        <f>VLOOKUP($A99,'Liste-1niveau'!$A$4:$P$141,12,1)</f>
        <v>#NUM!</v>
      </c>
      <c r="F99" s="170" t="e">
        <f>VLOOKUP($A99,'Liste-1niveau'!$A$4:$P$141,15,1)</f>
        <v>#NUM!</v>
      </c>
      <c r="G99" s="120" t="e">
        <f t="shared" si="1"/>
        <v>#NUM!</v>
      </c>
    </row>
    <row r="100" spans="1:7" ht="27" customHeight="1" x14ac:dyDescent="0.3">
      <c r="A100" s="169" t="e">
        <f>'EDT-1niveau'!H99</f>
        <v>#NUM!</v>
      </c>
      <c r="B100" s="170" t="e">
        <f>VLOOKUP($A100,'Liste-1niveau'!$A$4:$P$141,3,1)</f>
        <v>#NUM!</v>
      </c>
      <c r="C100" s="170" t="e">
        <f>VLOOKUP($A100,'Liste-1niveau'!$A$4:$P$141,6,1)</f>
        <v>#NUM!</v>
      </c>
      <c r="D100" s="170" t="e">
        <f>IF(D99='POUR COMMENCER'!$A$16,VLOOKUP('POUR COMMENCER'!$E$16,'Liste-1niveau'!$A$4:$P$141,9,1),VLOOKUP($A100,'Liste-1niveau'!$A$4:$P$138,9,1))</f>
        <v>#NUM!</v>
      </c>
      <c r="E100" s="170" t="e">
        <f>VLOOKUP($A100,'Liste-1niveau'!$A$4:$P$141,12,1)</f>
        <v>#NUM!</v>
      </c>
      <c r="F100" s="170" t="e">
        <f>VLOOKUP($A100,'Liste-1niveau'!$A$4:$P$141,15,1)</f>
        <v>#NUM!</v>
      </c>
      <c r="G100" s="120" t="e">
        <f t="shared" si="1"/>
        <v>#NUM!</v>
      </c>
    </row>
    <row r="101" spans="1:7" ht="27" customHeight="1" x14ac:dyDescent="0.3">
      <c r="A101" s="169" t="e">
        <f>'EDT-1niveau'!H100</f>
        <v>#NUM!</v>
      </c>
      <c r="B101" s="170" t="e">
        <f>VLOOKUP($A101,'Liste-1niveau'!$A$4:$P$141,3,1)</f>
        <v>#NUM!</v>
      </c>
      <c r="C101" s="170" t="e">
        <f>VLOOKUP($A101,'Liste-1niveau'!$A$4:$P$141,6,1)</f>
        <v>#NUM!</v>
      </c>
      <c r="D101" s="170" t="e">
        <f>IF(D100='POUR COMMENCER'!$A$16,VLOOKUP('POUR COMMENCER'!$E$16,'Liste-1niveau'!$A$4:$P$141,9,1),VLOOKUP($A101,'Liste-1niveau'!$A$4:$P$138,9,1))</f>
        <v>#NUM!</v>
      </c>
      <c r="E101" s="170" t="e">
        <f>VLOOKUP($A101,'Liste-1niveau'!$A$4:$P$141,12,1)</f>
        <v>#NUM!</v>
      </c>
      <c r="F101" s="170" t="e">
        <f>VLOOKUP($A101,'Liste-1niveau'!$A$4:$P$141,15,1)</f>
        <v>#NUM!</v>
      </c>
      <c r="G101" s="120" t="e">
        <f t="shared" si="1"/>
        <v>#NUM!</v>
      </c>
    </row>
    <row r="102" spans="1:7" ht="27" customHeight="1" x14ac:dyDescent="0.3">
      <c r="A102" s="169" t="e">
        <f>'EDT-1niveau'!H101</f>
        <v>#NUM!</v>
      </c>
      <c r="B102" s="170" t="e">
        <f>VLOOKUP($A102,'Liste-1niveau'!$A$4:$P$141,3,1)</f>
        <v>#NUM!</v>
      </c>
      <c r="C102" s="170" t="e">
        <f>VLOOKUP($A102,'Liste-1niveau'!$A$4:$P$141,6,1)</f>
        <v>#NUM!</v>
      </c>
      <c r="D102" s="170" t="e">
        <f>IF(D101='POUR COMMENCER'!$A$16,VLOOKUP('POUR COMMENCER'!$E$16,'Liste-1niveau'!$A$4:$P$141,9,1),VLOOKUP($A102,'Liste-1niveau'!$A$4:$P$138,9,1))</f>
        <v>#NUM!</v>
      </c>
      <c r="E102" s="170" t="e">
        <f>VLOOKUP($A102,'Liste-1niveau'!$A$4:$P$141,12,1)</f>
        <v>#NUM!</v>
      </c>
      <c r="F102" s="170" t="e">
        <f>VLOOKUP($A102,'Liste-1niveau'!$A$4:$P$141,15,1)</f>
        <v>#NUM!</v>
      </c>
      <c r="G102" s="120" t="e">
        <f t="shared" si="1"/>
        <v>#NUM!</v>
      </c>
    </row>
    <row r="103" spans="1:7" ht="27" customHeight="1" x14ac:dyDescent="0.3">
      <c r="A103" s="169" t="e">
        <f>'EDT-1niveau'!H102</f>
        <v>#NUM!</v>
      </c>
      <c r="B103" s="170" t="e">
        <f>VLOOKUP($A103,'Liste-1niveau'!$A$4:$P$141,3,1)</f>
        <v>#NUM!</v>
      </c>
      <c r="C103" s="170" t="e">
        <f>VLOOKUP($A103,'Liste-1niveau'!$A$4:$P$141,6,1)</f>
        <v>#NUM!</v>
      </c>
      <c r="D103" s="170" t="e">
        <f>IF(D102='POUR COMMENCER'!$A$16,VLOOKUP('POUR COMMENCER'!$E$16,'Liste-1niveau'!$A$4:$P$141,9,1),VLOOKUP($A103,'Liste-1niveau'!$A$4:$P$138,9,1))</f>
        <v>#NUM!</v>
      </c>
      <c r="E103" s="170" t="e">
        <f>VLOOKUP($A103,'Liste-1niveau'!$A$4:$P$141,12,1)</f>
        <v>#NUM!</v>
      </c>
      <c r="F103" s="170" t="e">
        <f>VLOOKUP($A103,'Liste-1niveau'!$A$4:$P$141,15,1)</f>
        <v>#NUM!</v>
      </c>
      <c r="G103" s="120" t="e">
        <f t="shared" si="1"/>
        <v>#NUM!</v>
      </c>
    </row>
    <row r="104" spans="1:7" ht="27" customHeight="1" x14ac:dyDescent="0.3">
      <c r="A104" s="169" t="e">
        <f>'EDT-1niveau'!H103</f>
        <v>#NUM!</v>
      </c>
      <c r="B104" s="170" t="e">
        <f>VLOOKUP($A104,'Liste-1niveau'!$A$4:$P$141,3,1)</f>
        <v>#NUM!</v>
      </c>
      <c r="C104" s="170" t="e">
        <f>VLOOKUP($A104,'Liste-1niveau'!$A$4:$P$141,6,1)</f>
        <v>#NUM!</v>
      </c>
      <c r="D104" s="170" t="e">
        <f>IF(D103='POUR COMMENCER'!$A$16,VLOOKUP('POUR COMMENCER'!$E$16,'Liste-1niveau'!$A$4:$P$141,9,1),VLOOKUP($A104,'Liste-1niveau'!$A$4:$P$138,9,1))</f>
        <v>#NUM!</v>
      </c>
      <c r="E104" s="170" t="e">
        <f>VLOOKUP($A104,'Liste-1niveau'!$A$4:$P$141,12,1)</f>
        <v>#NUM!</v>
      </c>
      <c r="F104" s="170" t="e">
        <f>VLOOKUP($A104,'Liste-1niveau'!$A$4:$P$141,15,1)</f>
        <v>#NUM!</v>
      </c>
      <c r="G104" s="120" t="e">
        <f t="shared" si="1"/>
        <v>#NUM!</v>
      </c>
    </row>
    <row r="105" spans="1:7" ht="27" customHeight="1" x14ac:dyDescent="0.3">
      <c r="A105" s="169" t="e">
        <f>'EDT-1niveau'!H104</f>
        <v>#NUM!</v>
      </c>
      <c r="B105" s="170" t="e">
        <f>VLOOKUP($A105,'Liste-1niveau'!$A$4:$P$141,3,1)</f>
        <v>#NUM!</v>
      </c>
      <c r="C105" s="170" t="e">
        <f>VLOOKUP($A105,'Liste-1niveau'!$A$4:$P$141,6,1)</f>
        <v>#NUM!</v>
      </c>
      <c r="D105" s="170" t="e">
        <f>IF(D104='POUR COMMENCER'!$A$16,VLOOKUP('POUR COMMENCER'!$E$16,'Liste-1niveau'!$A$4:$P$141,9,1),VLOOKUP($A105,'Liste-1niveau'!$A$4:$P$138,9,1))</f>
        <v>#NUM!</v>
      </c>
      <c r="E105" s="170" t="e">
        <f>VLOOKUP($A105,'Liste-1niveau'!$A$4:$P$141,12,1)</f>
        <v>#NUM!</v>
      </c>
      <c r="F105" s="170" t="e">
        <f>VLOOKUP($A105,'Liste-1niveau'!$A$4:$P$141,15,1)</f>
        <v>#NUM!</v>
      </c>
      <c r="G105" s="120" t="e">
        <f t="shared" si="1"/>
        <v>#NUM!</v>
      </c>
    </row>
    <row r="106" spans="1:7" ht="27" customHeight="1" x14ac:dyDescent="0.3">
      <c r="A106" s="169" t="e">
        <f>'EDT-1niveau'!H105</f>
        <v>#NUM!</v>
      </c>
      <c r="B106" s="170" t="e">
        <f>VLOOKUP($A106,'Liste-1niveau'!$A$4:$P$141,3,1)</f>
        <v>#NUM!</v>
      </c>
      <c r="C106" s="170" t="e">
        <f>VLOOKUP($A106,'Liste-1niveau'!$A$4:$P$141,6,1)</f>
        <v>#NUM!</v>
      </c>
      <c r="D106" s="170" t="e">
        <f>IF(D105='POUR COMMENCER'!$A$16,VLOOKUP('POUR COMMENCER'!$E$16,'Liste-1niveau'!$A$4:$P$141,9,1),VLOOKUP($A106,'Liste-1niveau'!$A$4:$P$138,9,1))</f>
        <v>#NUM!</v>
      </c>
      <c r="E106" s="170" t="e">
        <f>VLOOKUP($A106,'Liste-1niveau'!$A$4:$P$141,12,1)</f>
        <v>#NUM!</v>
      </c>
      <c r="F106" s="170" t="e">
        <f>VLOOKUP($A106,'Liste-1niveau'!$A$4:$P$141,15,1)</f>
        <v>#NUM!</v>
      </c>
      <c r="G106" s="120" t="e">
        <f t="shared" si="1"/>
        <v>#NUM!</v>
      </c>
    </row>
    <row r="107" spans="1:7" ht="27" customHeight="1" x14ac:dyDescent="0.3">
      <c r="A107" s="169" t="e">
        <f>'EDT-1niveau'!H106</f>
        <v>#NUM!</v>
      </c>
      <c r="B107" s="170" t="e">
        <f>VLOOKUP($A107,'Liste-1niveau'!$A$4:$P$141,3,1)</f>
        <v>#NUM!</v>
      </c>
      <c r="C107" s="170" t="e">
        <f>VLOOKUP($A107,'Liste-1niveau'!$A$4:$P$141,6,1)</f>
        <v>#NUM!</v>
      </c>
      <c r="D107" s="170" t="e">
        <f>IF(D106='POUR COMMENCER'!$A$16,VLOOKUP('POUR COMMENCER'!$E$16,'Liste-1niveau'!$A$4:$P$141,9,1),VLOOKUP($A107,'Liste-1niveau'!$A$4:$P$138,9,1))</f>
        <v>#NUM!</v>
      </c>
      <c r="E107" s="170" t="e">
        <f>VLOOKUP($A107,'Liste-1niveau'!$A$4:$P$141,12,1)</f>
        <v>#NUM!</v>
      </c>
      <c r="F107" s="170" t="e">
        <f>VLOOKUP($A107,'Liste-1niveau'!$A$4:$P$141,15,1)</f>
        <v>#NUM!</v>
      </c>
      <c r="G107" s="120" t="e">
        <f t="shared" si="1"/>
        <v>#NUM!</v>
      </c>
    </row>
    <row r="108" spans="1:7" ht="27" customHeight="1" x14ac:dyDescent="0.3">
      <c r="A108" s="169" t="e">
        <f>'EDT-1niveau'!H107</f>
        <v>#NUM!</v>
      </c>
      <c r="B108" s="170" t="e">
        <f>VLOOKUP($A108,'Liste-1niveau'!$A$4:$P$141,3,1)</f>
        <v>#NUM!</v>
      </c>
      <c r="C108" s="170" t="e">
        <f>VLOOKUP($A108,'Liste-1niveau'!$A$4:$P$141,6,1)</f>
        <v>#NUM!</v>
      </c>
      <c r="D108" s="170" t="e">
        <f>IF(D107='POUR COMMENCER'!$A$16,VLOOKUP('POUR COMMENCER'!$E$16,'Liste-1niveau'!$A$4:$P$141,9,1),VLOOKUP($A108,'Liste-1niveau'!$A$4:$P$138,9,1))</f>
        <v>#NUM!</v>
      </c>
      <c r="E108" s="170" t="e">
        <f>VLOOKUP($A108,'Liste-1niveau'!$A$4:$P$141,12,1)</f>
        <v>#NUM!</v>
      </c>
      <c r="F108" s="170" t="e">
        <f>VLOOKUP($A108,'Liste-1niveau'!$A$4:$P$141,15,1)</f>
        <v>#NUM!</v>
      </c>
      <c r="G108" s="120" t="e">
        <f t="shared" si="1"/>
        <v>#NUM!</v>
      </c>
    </row>
    <row r="109" spans="1:7" ht="27" customHeight="1" x14ac:dyDescent="0.3">
      <c r="A109" s="169" t="e">
        <f>'EDT-1niveau'!H108</f>
        <v>#NUM!</v>
      </c>
      <c r="B109" s="170" t="e">
        <f>VLOOKUP($A109,'Liste-1niveau'!$A$4:$P$141,3,1)</f>
        <v>#NUM!</v>
      </c>
      <c r="C109" s="170" t="e">
        <f>VLOOKUP($A109,'Liste-1niveau'!$A$4:$P$141,6,1)</f>
        <v>#NUM!</v>
      </c>
      <c r="D109" s="170" t="e">
        <f>IF(D108='POUR COMMENCER'!$A$16,VLOOKUP('POUR COMMENCER'!$E$16,'Liste-1niveau'!$A$4:$P$141,9,1),VLOOKUP($A109,'Liste-1niveau'!$A$4:$P$138,9,1))</f>
        <v>#NUM!</v>
      </c>
      <c r="E109" s="170" t="e">
        <f>VLOOKUP($A109,'Liste-1niveau'!$A$4:$P$141,12,1)</f>
        <v>#NUM!</v>
      </c>
      <c r="F109" s="170" t="e">
        <f>VLOOKUP($A109,'Liste-1niveau'!$A$4:$P$141,15,1)</f>
        <v>#NUM!</v>
      </c>
      <c r="G109" s="120" t="e">
        <f t="shared" si="1"/>
        <v>#NUM!</v>
      </c>
    </row>
    <row r="110" spans="1:7" ht="27" customHeight="1" x14ac:dyDescent="0.3">
      <c r="A110" s="169" t="e">
        <f>'EDT-1niveau'!H109</f>
        <v>#NUM!</v>
      </c>
      <c r="B110" s="170" t="e">
        <f>VLOOKUP($A110,'Liste-1niveau'!$A$4:$P$141,3,1)</f>
        <v>#NUM!</v>
      </c>
      <c r="C110" s="170" t="e">
        <f>VLOOKUP($A110,'Liste-1niveau'!$A$4:$P$141,6,1)</f>
        <v>#NUM!</v>
      </c>
      <c r="D110" s="170" t="e">
        <f>IF(D109='POUR COMMENCER'!$A$16,VLOOKUP('POUR COMMENCER'!$E$16,'Liste-1niveau'!$A$4:$P$141,9,1),VLOOKUP($A110,'Liste-1niveau'!$A$4:$P$138,9,1))</f>
        <v>#NUM!</v>
      </c>
      <c r="E110" s="170" t="e">
        <f>VLOOKUP($A110,'Liste-1niveau'!$A$4:$P$141,12,1)</f>
        <v>#NUM!</v>
      </c>
      <c r="F110" s="170" t="e">
        <f>VLOOKUP($A110,'Liste-1niveau'!$A$4:$P$141,15,1)</f>
        <v>#NUM!</v>
      </c>
      <c r="G110" s="120" t="e">
        <f t="shared" si="1"/>
        <v>#NUM!</v>
      </c>
    </row>
    <row r="111" spans="1:7" ht="27" customHeight="1" x14ac:dyDescent="0.3">
      <c r="A111" s="169" t="e">
        <f>'EDT-1niveau'!H110</f>
        <v>#NUM!</v>
      </c>
      <c r="B111" s="170" t="e">
        <f>VLOOKUP($A111,'Liste-1niveau'!$A$4:$P$141,3,1)</f>
        <v>#NUM!</v>
      </c>
      <c r="C111" s="170" t="e">
        <f>VLOOKUP($A111,'Liste-1niveau'!$A$4:$P$141,6,1)</f>
        <v>#NUM!</v>
      </c>
      <c r="D111" s="170" t="e">
        <f>IF(D110='POUR COMMENCER'!$A$16,VLOOKUP('POUR COMMENCER'!$E$16,'Liste-1niveau'!$A$4:$P$141,9,1),VLOOKUP($A111,'Liste-1niveau'!$A$4:$P$138,9,1))</f>
        <v>#NUM!</v>
      </c>
      <c r="E111" s="170" t="e">
        <f>VLOOKUP($A111,'Liste-1niveau'!$A$4:$P$141,12,1)</f>
        <v>#NUM!</v>
      </c>
      <c r="F111" s="170" t="e">
        <f>VLOOKUP($A111,'Liste-1niveau'!$A$4:$P$141,15,1)</f>
        <v>#NUM!</v>
      </c>
      <c r="G111" s="120" t="e">
        <f t="shared" si="1"/>
        <v>#NUM!</v>
      </c>
    </row>
    <row r="112" spans="1:7" ht="27" customHeight="1" x14ac:dyDescent="0.3">
      <c r="A112" s="169" t="e">
        <f>'EDT-1niveau'!H111</f>
        <v>#NUM!</v>
      </c>
      <c r="B112" s="170" t="e">
        <f>VLOOKUP($A112,'Liste-1niveau'!$A$4:$P$141,3,1)</f>
        <v>#NUM!</v>
      </c>
      <c r="C112" s="170" t="e">
        <f>VLOOKUP($A112,'Liste-1niveau'!$A$4:$P$141,6,1)</f>
        <v>#NUM!</v>
      </c>
      <c r="D112" s="170" t="e">
        <f>IF(D111='POUR COMMENCER'!$A$16,VLOOKUP('POUR COMMENCER'!$E$16,'Liste-1niveau'!$A$4:$P$141,9,1),VLOOKUP($A112,'Liste-1niveau'!$A$4:$P$138,9,1))</f>
        <v>#NUM!</v>
      </c>
      <c r="E112" s="170" t="e">
        <f>VLOOKUP($A112,'Liste-1niveau'!$A$4:$P$141,12,1)</f>
        <v>#NUM!</v>
      </c>
      <c r="F112" s="170" t="e">
        <f>VLOOKUP($A112,'Liste-1niveau'!$A$4:$P$141,15,1)</f>
        <v>#NUM!</v>
      </c>
      <c r="G112" s="120" t="e">
        <f t="shared" si="1"/>
        <v>#NUM!</v>
      </c>
    </row>
    <row r="113" spans="1:7" ht="27" customHeight="1" x14ac:dyDescent="0.3">
      <c r="A113" s="169" t="e">
        <f>'EDT-1niveau'!H112</f>
        <v>#NUM!</v>
      </c>
      <c r="B113" s="170" t="e">
        <f>VLOOKUP($A113,'Liste-1niveau'!$A$4:$P$141,3,1)</f>
        <v>#NUM!</v>
      </c>
      <c r="C113" s="170" t="e">
        <f>VLOOKUP($A113,'Liste-1niveau'!$A$4:$P$141,6,1)</f>
        <v>#NUM!</v>
      </c>
      <c r="D113" s="170" t="e">
        <f>IF(D112='POUR COMMENCER'!$A$16,VLOOKUP('POUR COMMENCER'!$E$16,'Liste-1niveau'!$A$4:$P$141,9,1),VLOOKUP($A113,'Liste-1niveau'!$A$4:$P$138,9,1))</f>
        <v>#NUM!</v>
      </c>
      <c r="E113" s="170" t="e">
        <f>VLOOKUP($A113,'Liste-1niveau'!$A$4:$P$141,12,1)</f>
        <v>#NUM!</v>
      </c>
      <c r="F113" s="170" t="e">
        <f>VLOOKUP($A113,'Liste-1niveau'!$A$4:$P$141,15,1)</f>
        <v>#NUM!</v>
      </c>
      <c r="G113" s="120" t="e">
        <f t="shared" si="1"/>
        <v>#NUM!</v>
      </c>
    </row>
    <row r="114" spans="1:7" ht="27" customHeight="1" x14ac:dyDescent="0.3">
      <c r="A114" s="169" t="e">
        <f>'EDT-1niveau'!H113</f>
        <v>#NUM!</v>
      </c>
      <c r="B114" s="170" t="e">
        <f>VLOOKUP($A114,'Liste-1niveau'!$A$4:$P$141,3,1)</f>
        <v>#NUM!</v>
      </c>
      <c r="C114" s="170" t="e">
        <f>VLOOKUP($A114,'Liste-1niveau'!$A$4:$P$141,6,1)</f>
        <v>#NUM!</v>
      </c>
      <c r="D114" s="170" t="e">
        <f>IF(D113='POUR COMMENCER'!$A$16,VLOOKUP('POUR COMMENCER'!$E$16,'Liste-1niveau'!$A$4:$P$141,9,1),VLOOKUP($A114,'Liste-1niveau'!$A$4:$P$138,9,1))</f>
        <v>#NUM!</v>
      </c>
      <c r="E114" s="170" t="e">
        <f>VLOOKUP($A114,'Liste-1niveau'!$A$4:$P$141,12,1)</f>
        <v>#NUM!</v>
      </c>
      <c r="F114" s="170" t="e">
        <f>VLOOKUP($A114,'Liste-1niveau'!$A$4:$P$141,15,1)</f>
        <v>#NUM!</v>
      </c>
      <c r="G114" s="120" t="e">
        <f t="shared" si="1"/>
        <v>#NUM!</v>
      </c>
    </row>
    <row r="115" spans="1:7" ht="27" customHeight="1" x14ac:dyDescent="0.3">
      <c r="A115" s="169" t="e">
        <f>'EDT-1niveau'!H114</f>
        <v>#NUM!</v>
      </c>
      <c r="B115" s="170" t="e">
        <f>VLOOKUP($A115,'Liste-1niveau'!$A$4:$P$141,3,1)</f>
        <v>#NUM!</v>
      </c>
      <c r="C115" s="170" t="e">
        <f>VLOOKUP($A115,'Liste-1niveau'!$A$4:$P$141,6,1)</f>
        <v>#NUM!</v>
      </c>
      <c r="D115" s="170" t="e">
        <f>IF(D114='POUR COMMENCER'!$A$16,VLOOKUP('POUR COMMENCER'!$E$16,'Liste-1niveau'!$A$4:$P$141,9,1),VLOOKUP($A115,'Liste-1niveau'!$A$4:$P$138,9,1))</f>
        <v>#NUM!</v>
      </c>
      <c r="E115" s="170" t="e">
        <f>VLOOKUP($A115,'Liste-1niveau'!$A$4:$P$141,12,1)</f>
        <v>#NUM!</v>
      </c>
      <c r="F115" s="170" t="e">
        <f>VLOOKUP($A115,'Liste-1niveau'!$A$4:$P$141,15,1)</f>
        <v>#NUM!</v>
      </c>
      <c r="G115" s="120" t="e">
        <f t="shared" si="1"/>
        <v>#NUM!</v>
      </c>
    </row>
    <row r="116" spans="1:7" ht="27" customHeight="1" x14ac:dyDescent="0.3">
      <c r="A116" s="169" t="e">
        <f>'EDT-1niveau'!H115</f>
        <v>#NUM!</v>
      </c>
      <c r="B116" s="170" t="e">
        <f>VLOOKUP($A116,'Liste-1niveau'!$A$4:$P$141,3,1)</f>
        <v>#NUM!</v>
      </c>
      <c r="C116" s="170" t="e">
        <f>VLOOKUP($A116,'Liste-1niveau'!$A$4:$P$141,6,1)</f>
        <v>#NUM!</v>
      </c>
      <c r="D116" s="170" t="e">
        <f>IF(D115='POUR COMMENCER'!$A$16,VLOOKUP('POUR COMMENCER'!$E$16,'Liste-1niveau'!$A$4:$P$141,9,1),VLOOKUP($A116,'Liste-1niveau'!$A$4:$P$138,9,1))</f>
        <v>#NUM!</v>
      </c>
      <c r="E116" s="170" t="e">
        <f>VLOOKUP($A116,'Liste-1niveau'!$A$4:$P$141,12,1)</f>
        <v>#NUM!</v>
      </c>
      <c r="F116" s="170" t="e">
        <f>VLOOKUP($A116,'Liste-1niveau'!$A$4:$P$141,15,1)</f>
        <v>#NUM!</v>
      </c>
      <c r="G116" s="120" t="e">
        <f t="shared" si="1"/>
        <v>#NUM!</v>
      </c>
    </row>
    <row r="117" spans="1:7" ht="27" customHeight="1" x14ac:dyDescent="0.3">
      <c r="A117" s="169" t="e">
        <f>'EDT-1niveau'!H116</f>
        <v>#NUM!</v>
      </c>
      <c r="B117" s="170" t="e">
        <f>VLOOKUP($A117,'Liste-1niveau'!$A$4:$P$141,3,1)</f>
        <v>#NUM!</v>
      </c>
      <c r="C117" s="170" t="e">
        <f>VLOOKUP($A117,'Liste-1niveau'!$A$4:$P$141,6,1)</f>
        <v>#NUM!</v>
      </c>
      <c r="D117" s="170" t="e">
        <f>IF(D116='POUR COMMENCER'!$A$16,VLOOKUP('POUR COMMENCER'!$E$16,'Liste-1niveau'!$A$4:$P$141,9,1),VLOOKUP($A117,'Liste-1niveau'!$A$4:$P$138,9,1))</f>
        <v>#NUM!</v>
      </c>
      <c r="E117" s="170" t="e">
        <f>VLOOKUP($A117,'Liste-1niveau'!$A$4:$P$141,12,1)</f>
        <v>#NUM!</v>
      </c>
      <c r="F117" s="170" t="e">
        <f>VLOOKUP($A117,'Liste-1niveau'!$A$4:$P$141,15,1)</f>
        <v>#NUM!</v>
      </c>
      <c r="G117" s="120" t="e">
        <f t="shared" si="1"/>
        <v>#NUM!</v>
      </c>
    </row>
    <row r="118" spans="1:7" ht="27" customHeight="1" x14ac:dyDescent="0.3">
      <c r="A118" s="169" t="e">
        <f>'EDT-1niveau'!H117</f>
        <v>#NUM!</v>
      </c>
      <c r="B118" s="170" t="e">
        <f>VLOOKUP($A118,'Liste-1niveau'!$A$4:$P$141,3,1)</f>
        <v>#NUM!</v>
      </c>
      <c r="C118" s="170" t="e">
        <f>VLOOKUP($A118,'Liste-1niveau'!$A$4:$P$141,6,1)</f>
        <v>#NUM!</v>
      </c>
      <c r="D118" s="170" t="e">
        <f>IF(D117='POUR COMMENCER'!$A$16,VLOOKUP('POUR COMMENCER'!$E$16,'Liste-1niveau'!$A$4:$P$141,9,1),VLOOKUP($A118,'Liste-1niveau'!$A$4:$P$138,9,1))</f>
        <v>#NUM!</v>
      </c>
      <c r="E118" s="170" t="e">
        <f>VLOOKUP($A118,'Liste-1niveau'!$A$4:$P$141,12,1)</f>
        <v>#NUM!</v>
      </c>
      <c r="F118" s="170" t="e">
        <f>VLOOKUP($A118,'Liste-1niveau'!$A$4:$P$141,15,1)</f>
        <v>#NUM!</v>
      </c>
      <c r="G118" s="120" t="e">
        <f t="shared" si="1"/>
        <v>#NUM!</v>
      </c>
    </row>
    <row r="119" spans="1:7" ht="27" customHeight="1" x14ac:dyDescent="0.3">
      <c r="A119" s="169" t="e">
        <f>'EDT-1niveau'!H118</f>
        <v>#NUM!</v>
      </c>
      <c r="B119" s="170" t="e">
        <f>VLOOKUP($A119,'Liste-1niveau'!$A$4:$P$141,3,1)</f>
        <v>#NUM!</v>
      </c>
      <c r="C119" s="170" t="e">
        <f>VLOOKUP($A119,'Liste-1niveau'!$A$4:$P$141,6,1)</f>
        <v>#NUM!</v>
      </c>
      <c r="D119" s="170" t="e">
        <f>IF(D118='POUR COMMENCER'!$A$16,VLOOKUP('POUR COMMENCER'!$E$16,'Liste-1niveau'!$A$4:$P$141,9,1),VLOOKUP($A119,'Liste-1niveau'!$A$4:$P$138,9,1))</f>
        <v>#NUM!</v>
      </c>
      <c r="E119" s="170" t="e">
        <f>VLOOKUP($A119,'Liste-1niveau'!$A$4:$P$141,12,1)</f>
        <v>#NUM!</v>
      </c>
      <c r="F119" s="170" t="e">
        <f>VLOOKUP($A119,'Liste-1niveau'!$A$4:$P$141,15,1)</f>
        <v>#NUM!</v>
      </c>
      <c r="G119" s="120" t="e">
        <f t="shared" si="1"/>
        <v>#NUM!</v>
      </c>
    </row>
    <row r="120" spans="1:7" ht="27" customHeight="1" x14ac:dyDescent="0.3">
      <c r="A120" s="169" t="e">
        <f>'EDT-1niveau'!H119</f>
        <v>#NUM!</v>
      </c>
      <c r="B120" s="170" t="e">
        <f>VLOOKUP($A120,'Liste-1niveau'!$A$4:$P$141,3,1)</f>
        <v>#NUM!</v>
      </c>
      <c r="C120" s="170" t="e">
        <f>VLOOKUP($A120,'Liste-1niveau'!$A$4:$P$141,6,1)</f>
        <v>#NUM!</v>
      </c>
      <c r="D120" s="170" t="e">
        <f>IF(D119='POUR COMMENCER'!$A$16,VLOOKUP('POUR COMMENCER'!$E$16,'Liste-1niveau'!$A$4:$P$141,9,1),VLOOKUP($A120,'Liste-1niveau'!$A$4:$P$138,9,1))</f>
        <v>#NUM!</v>
      </c>
      <c r="E120" s="170" t="e">
        <f>VLOOKUP($A120,'Liste-1niveau'!$A$4:$P$141,12,1)</f>
        <v>#NUM!</v>
      </c>
      <c r="F120" s="170" t="e">
        <f>VLOOKUP($A120,'Liste-1niveau'!$A$4:$P$141,15,1)</f>
        <v>#NUM!</v>
      </c>
      <c r="G120" s="120" t="e">
        <f t="shared" si="1"/>
        <v>#NUM!</v>
      </c>
    </row>
    <row r="121" spans="1:7" ht="27" customHeight="1" x14ac:dyDescent="0.3">
      <c r="A121" s="169" t="e">
        <f>'EDT-1niveau'!H120</f>
        <v>#NUM!</v>
      </c>
      <c r="B121" s="170" t="e">
        <f>VLOOKUP($A121,'Liste-1niveau'!$A$4:$P$141,3,1)</f>
        <v>#NUM!</v>
      </c>
      <c r="C121" s="170" t="e">
        <f>VLOOKUP($A121,'Liste-1niveau'!$A$4:$P$141,6,1)</f>
        <v>#NUM!</v>
      </c>
      <c r="D121" s="170" t="e">
        <f>IF(D120='POUR COMMENCER'!$A$16,VLOOKUP('POUR COMMENCER'!$E$16,'Liste-1niveau'!$A$4:$P$141,9,1),VLOOKUP($A121,'Liste-1niveau'!$A$4:$P$138,9,1))</f>
        <v>#NUM!</v>
      </c>
      <c r="E121" s="170" t="e">
        <f>VLOOKUP($A121,'Liste-1niveau'!$A$4:$P$141,12,1)</f>
        <v>#NUM!</v>
      </c>
      <c r="F121" s="170" t="e">
        <f>VLOOKUP($A121,'Liste-1niveau'!$A$4:$P$141,15,1)</f>
        <v>#NUM!</v>
      </c>
      <c r="G121" s="120" t="e">
        <f t="shared" si="1"/>
        <v>#NUM!</v>
      </c>
    </row>
    <row r="122" spans="1:7" ht="27" customHeight="1" x14ac:dyDescent="0.3">
      <c r="A122" s="169" t="e">
        <f>'EDT-1niveau'!H121</f>
        <v>#NUM!</v>
      </c>
      <c r="B122" s="170" t="e">
        <f>VLOOKUP($A122,'Liste-1niveau'!$A$4:$P$141,3,1)</f>
        <v>#NUM!</v>
      </c>
      <c r="C122" s="170" t="e">
        <f>VLOOKUP($A122,'Liste-1niveau'!$A$4:$P$141,6,1)</f>
        <v>#NUM!</v>
      </c>
      <c r="D122" s="170" t="e">
        <f>IF(D121='POUR COMMENCER'!$A$16,VLOOKUP('POUR COMMENCER'!$E$16,'Liste-1niveau'!$A$4:$P$141,9,1),VLOOKUP($A122,'Liste-1niveau'!$A$4:$P$138,9,1))</f>
        <v>#NUM!</v>
      </c>
      <c r="E122" s="170" t="e">
        <f>VLOOKUP($A122,'Liste-1niveau'!$A$4:$P$141,12,1)</f>
        <v>#NUM!</v>
      </c>
      <c r="F122" s="170" t="e">
        <f>VLOOKUP($A122,'Liste-1niveau'!$A$4:$P$141,15,1)</f>
        <v>#NUM!</v>
      </c>
      <c r="G122" s="120" t="e">
        <f t="shared" si="1"/>
        <v>#NUM!</v>
      </c>
    </row>
    <row r="123" spans="1:7" ht="27" customHeight="1" x14ac:dyDescent="0.3">
      <c r="A123" s="169" t="e">
        <f>'EDT-1niveau'!H122</f>
        <v>#NUM!</v>
      </c>
      <c r="B123" s="170" t="e">
        <f>VLOOKUP($A123,'Liste-1niveau'!$A$4:$P$141,3,1)</f>
        <v>#NUM!</v>
      </c>
      <c r="C123" s="170" t="e">
        <f>VLOOKUP($A123,'Liste-1niveau'!$A$4:$P$141,6,1)</f>
        <v>#NUM!</v>
      </c>
      <c r="D123" s="170" t="e">
        <f>IF(D122='POUR COMMENCER'!$A$16,VLOOKUP('POUR COMMENCER'!$E$16,'Liste-1niveau'!$A$4:$P$141,9,1),VLOOKUP($A123,'Liste-1niveau'!$A$4:$P$138,9,1))</f>
        <v>#NUM!</v>
      </c>
      <c r="E123" s="170" t="e">
        <f>VLOOKUP($A123,'Liste-1niveau'!$A$4:$P$141,12,1)</f>
        <v>#NUM!</v>
      </c>
      <c r="F123" s="170" t="e">
        <f>VLOOKUP($A123,'Liste-1niveau'!$A$4:$P$141,15,1)</f>
        <v>#NUM!</v>
      </c>
      <c r="G123" s="120" t="e">
        <f t="shared" si="1"/>
        <v>#NUM!</v>
      </c>
    </row>
    <row r="124" spans="1:7" ht="27" customHeight="1" x14ac:dyDescent="0.3">
      <c r="A124" s="169" t="e">
        <f>'EDT-1niveau'!H124</f>
        <v>#NUM!</v>
      </c>
      <c r="B124" s="170" t="e">
        <f>VLOOKUP($A124,'Liste-1niveau'!$A$4:$P$141,3,1)</f>
        <v>#NUM!</v>
      </c>
      <c r="C124" s="170" t="e">
        <f>VLOOKUP($A124,'Liste-1niveau'!$A$4:$P$141,6,1)</f>
        <v>#NUM!</v>
      </c>
      <c r="D124" s="170" t="e">
        <f>IF(D123='POUR COMMENCER'!$A$16,VLOOKUP('POUR COMMENCER'!$E$16,'Liste-1niveau'!$A$4:$P$141,9,1),VLOOKUP($A124,'Liste-1niveau'!$A$4:$P$138,9,1))</f>
        <v>#NUM!</v>
      </c>
      <c r="E124" s="170" t="e">
        <f>VLOOKUP($A124,'Liste-1niveau'!$A$4:$P$141,12,1)</f>
        <v>#NUM!</v>
      </c>
      <c r="F124" s="170" t="e">
        <f>VLOOKUP($A124,'Liste-1niveau'!$A$4:$P$141,15,1)</f>
        <v>#NUM!</v>
      </c>
      <c r="G124" s="120" t="e">
        <f t="shared" si="1"/>
        <v>#NUM!</v>
      </c>
    </row>
    <row r="125" spans="1:7" ht="27" customHeight="1" x14ac:dyDescent="0.3">
      <c r="A125" s="169" t="e">
        <f>'EDT-1niveau'!H125</f>
        <v>#NUM!</v>
      </c>
      <c r="B125" s="170" t="e">
        <f>VLOOKUP($A125,'Liste-1niveau'!$A$4:$P$141,3,1)</f>
        <v>#NUM!</v>
      </c>
      <c r="C125" s="170" t="e">
        <f>VLOOKUP($A125,'Liste-1niveau'!$A$4:$P$141,6,1)</f>
        <v>#NUM!</v>
      </c>
      <c r="D125" s="170" t="e">
        <f>IF(D124='POUR COMMENCER'!$A$16,VLOOKUP('POUR COMMENCER'!$E$16,'Liste-1niveau'!$A$4:$P$141,9,1),VLOOKUP($A125,'Liste-1niveau'!$A$4:$P$138,9,1))</f>
        <v>#NUM!</v>
      </c>
      <c r="E125" s="170" t="e">
        <f>VLOOKUP($A125,'Liste-1niveau'!$A$4:$P$141,12,1)</f>
        <v>#NUM!</v>
      </c>
      <c r="F125" s="170" t="e">
        <f>VLOOKUP($A125,'Liste-1niveau'!$A$4:$P$141,15,1)</f>
        <v>#NUM!</v>
      </c>
      <c r="G125" s="120" t="e">
        <f t="shared" si="1"/>
        <v>#NUM!</v>
      </c>
    </row>
    <row r="126" spans="1:7" ht="27" customHeight="1" x14ac:dyDescent="0.3">
      <c r="A126" s="169" t="e">
        <f>'EDT-1niveau'!H126</f>
        <v>#NUM!</v>
      </c>
      <c r="B126" s="170" t="e">
        <f>VLOOKUP($A126,'Liste-1niveau'!$A$4:$P$141,3,1)</f>
        <v>#NUM!</v>
      </c>
      <c r="C126" s="170" t="e">
        <f>VLOOKUP($A126,'Liste-1niveau'!$A$4:$P$141,6,1)</f>
        <v>#NUM!</v>
      </c>
      <c r="D126" s="170" t="e">
        <f>IF(D125='POUR COMMENCER'!$A$16,VLOOKUP('POUR COMMENCER'!$E$16,'Liste-1niveau'!$A$4:$P$141,9,1),VLOOKUP($A126,'Liste-1niveau'!$A$4:$P$138,9,1))</f>
        <v>#NUM!</v>
      </c>
      <c r="E126" s="170" t="e">
        <f>VLOOKUP($A126,'Liste-1niveau'!$A$4:$P$141,12,1)</f>
        <v>#NUM!</v>
      </c>
      <c r="F126" s="170" t="e">
        <f>VLOOKUP($A126,'Liste-1niveau'!$A$4:$P$141,15,1)</f>
        <v>#NUM!</v>
      </c>
      <c r="G126" s="120" t="e">
        <f t="shared" si="1"/>
        <v>#NUM!</v>
      </c>
    </row>
    <row r="127" spans="1:7" ht="27" customHeight="1" x14ac:dyDescent="0.3">
      <c r="A127" s="169" t="e">
        <f>'EDT-1niveau'!H127</f>
        <v>#NUM!</v>
      </c>
      <c r="B127" s="170" t="e">
        <f>VLOOKUP($A127,'Liste-1niveau'!$A$4:$P$141,3,1)</f>
        <v>#NUM!</v>
      </c>
      <c r="C127" s="170" t="e">
        <f>VLOOKUP($A127,'Liste-1niveau'!$A$4:$P$141,6,1)</f>
        <v>#NUM!</v>
      </c>
      <c r="D127" s="170" t="e">
        <f>IF(D126='POUR COMMENCER'!$A$16,VLOOKUP('POUR COMMENCER'!$E$16,'Liste-1niveau'!$A$4:$P$141,9,1),VLOOKUP($A127,'Liste-1niveau'!$A$4:$P$138,9,1))</f>
        <v>#NUM!</v>
      </c>
      <c r="E127" s="170" t="e">
        <f>VLOOKUP($A127,'Liste-1niveau'!$A$4:$P$141,12,1)</f>
        <v>#NUM!</v>
      </c>
      <c r="F127" s="170" t="e">
        <f>VLOOKUP($A127,'Liste-1niveau'!$A$4:$P$141,15,1)</f>
        <v>#NUM!</v>
      </c>
      <c r="G127" s="120" t="e">
        <f t="shared" si="1"/>
        <v>#NUM!</v>
      </c>
    </row>
    <row r="128" spans="1:7" ht="27" customHeight="1" x14ac:dyDescent="0.3">
      <c r="A128" s="169" t="e">
        <f>'EDT-1niveau'!H128</f>
        <v>#NUM!</v>
      </c>
      <c r="B128" s="170" t="e">
        <f>VLOOKUP($A128,'Liste-1niveau'!$A$4:$P$141,3,1)</f>
        <v>#NUM!</v>
      </c>
      <c r="C128" s="170" t="e">
        <f>VLOOKUP($A128,'Liste-1niveau'!$A$4:$P$141,6,1)</f>
        <v>#NUM!</v>
      </c>
      <c r="D128" s="170" t="e">
        <f>IF(D127='POUR COMMENCER'!$A$16,VLOOKUP('POUR COMMENCER'!$E$16,'Liste-1niveau'!$A$4:$P$141,9,1),VLOOKUP($A128,'Liste-1niveau'!$A$4:$P$138,9,1))</f>
        <v>#NUM!</v>
      </c>
      <c r="E128" s="170" t="e">
        <f>VLOOKUP($A128,'Liste-1niveau'!$A$4:$P$141,12,1)</f>
        <v>#NUM!</v>
      </c>
      <c r="F128" s="170" t="e">
        <f>VLOOKUP($A128,'Liste-1niveau'!$A$4:$P$141,15,1)</f>
        <v>#NUM!</v>
      </c>
      <c r="G128" s="120" t="e">
        <f t="shared" si="1"/>
        <v>#NUM!</v>
      </c>
    </row>
    <row r="129" spans="1:7" ht="27" customHeight="1" x14ac:dyDescent="0.3">
      <c r="A129" s="169" t="e">
        <f>'EDT-1niveau'!H129</f>
        <v>#NUM!</v>
      </c>
      <c r="B129" s="170" t="e">
        <f>VLOOKUP($A129,'Liste-1niveau'!$A$4:$P$141,3,1)</f>
        <v>#NUM!</v>
      </c>
      <c r="C129" s="170" t="e">
        <f>VLOOKUP($A129,'Liste-1niveau'!$A$4:$P$141,6,1)</f>
        <v>#NUM!</v>
      </c>
      <c r="D129" s="170" t="e">
        <f>IF(D128='POUR COMMENCER'!$A$16,VLOOKUP('POUR COMMENCER'!$E$16,'Liste-1niveau'!$A$4:$P$141,9,1),VLOOKUP($A129,'Liste-1niveau'!$A$4:$P$138,9,1))</f>
        <v>#NUM!</v>
      </c>
      <c r="E129" s="170" t="e">
        <f>VLOOKUP($A129,'Liste-1niveau'!$A$4:$P$141,12,1)</f>
        <v>#NUM!</v>
      </c>
      <c r="F129" s="170" t="e">
        <f>VLOOKUP($A129,'Liste-1niveau'!$A$4:$P$141,15,1)</f>
        <v>#NUM!</v>
      </c>
      <c r="G129" s="120" t="e">
        <f t="shared" si="1"/>
        <v>#NUM!</v>
      </c>
    </row>
    <row r="130" spans="1:7" ht="27" customHeight="1" x14ac:dyDescent="0.3">
      <c r="A130" s="169" t="e">
        <f>'EDT-1niveau'!H130</f>
        <v>#NUM!</v>
      </c>
      <c r="B130" s="170" t="e">
        <f>VLOOKUP($A130,'Liste-1niveau'!$A$4:$P$141,3,1)</f>
        <v>#NUM!</v>
      </c>
      <c r="C130" s="170" t="e">
        <f>VLOOKUP($A130,'Liste-1niveau'!$A$4:$P$141,6,1)</f>
        <v>#NUM!</v>
      </c>
      <c r="D130" s="170" t="e">
        <f>IF(D129='POUR COMMENCER'!$A$16,VLOOKUP('POUR COMMENCER'!$E$16,'Liste-1niveau'!$A$4:$P$141,9,1),VLOOKUP($A130,'Liste-1niveau'!$A$4:$P$138,9,1))</f>
        <v>#NUM!</v>
      </c>
      <c r="E130" s="170" t="e">
        <f>VLOOKUP($A130,'Liste-1niveau'!$A$4:$P$141,12,1)</f>
        <v>#NUM!</v>
      </c>
      <c r="F130" s="170" t="e">
        <f>VLOOKUP($A130,'Liste-1niveau'!$A$4:$P$141,15,1)</f>
        <v>#NUM!</v>
      </c>
      <c r="G130" s="120" t="e">
        <f t="shared" si="1"/>
        <v>#NUM!</v>
      </c>
    </row>
    <row r="131" spans="1:7" ht="27" customHeight="1" x14ac:dyDescent="0.3">
      <c r="A131" s="169" t="e">
        <f>'EDT-1niveau'!H131</f>
        <v>#NUM!</v>
      </c>
      <c r="B131" s="170" t="e">
        <f>VLOOKUP($A131,'Liste-1niveau'!$A$4:$P$141,3,1)</f>
        <v>#NUM!</v>
      </c>
      <c r="C131" s="170" t="e">
        <f>VLOOKUP($A131,'Liste-1niveau'!$A$4:$P$141,6,1)</f>
        <v>#NUM!</v>
      </c>
      <c r="D131" s="170" t="e">
        <f>IF(D130='POUR COMMENCER'!$A$16,VLOOKUP('POUR COMMENCER'!$E$16,'Liste-1niveau'!$A$4:$P$141,9,1),VLOOKUP($A131,'Liste-1niveau'!$A$4:$P$138,9,1))</f>
        <v>#NUM!</v>
      </c>
      <c r="E131" s="170" t="e">
        <f>VLOOKUP($A131,'Liste-1niveau'!$A$4:$P$141,12,1)</f>
        <v>#NUM!</v>
      </c>
      <c r="F131" s="170" t="e">
        <f>VLOOKUP($A131,'Liste-1niveau'!$A$4:$P$141,15,1)</f>
        <v>#NUM!</v>
      </c>
      <c r="G131" s="120" t="e">
        <f t="shared" si="1"/>
        <v>#NUM!</v>
      </c>
    </row>
    <row r="132" spans="1:7" ht="27" customHeight="1" x14ac:dyDescent="0.3">
      <c r="A132" s="169" t="e">
        <f>'EDT-1niveau'!H132</f>
        <v>#NUM!</v>
      </c>
      <c r="B132" s="170" t="e">
        <f>VLOOKUP($A132,'Liste-1niveau'!$A$4:$P$141,3,1)</f>
        <v>#NUM!</v>
      </c>
      <c r="C132" s="170" t="e">
        <f>VLOOKUP($A132,'Liste-1niveau'!$A$4:$P$141,6,1)</f>
        <v>#NUM!</v>
      </c>
      <c r="D132" s="170" t="e">
        <f>IF(D131='POUR COMMENCER'!$A$16,VLOOKUP('POUR COMMENCER'!$E$16,'Liste-1niveau'!$A$4:$P$141,9,1),VLOOKUP($A132,'Liste-1niveau'!$A$4:$P$138,9,1))</f>
        <v>#NUM!</v>
      </c>
      <c r="E132" s="170" t="e">
        <f>VLOOKUP($A132,'Liste-1niveau'!$A$4:$P$141,12,1)</f>
        <v>#NUM!</v>
      </c>
      <c r="F132" s="170" t="e">
        <f>VLOOKUP($A132,'Liste-1niveau'!$A$4:$P$141,15,1)</f>
        <v>#NUM!</v>
      </c>
      <c r="G132" s="120" t="e">
        <f t="shared" si="1"/>
        <v>#NUM!</v>
      </c>
    </row>
    <row r="133" spans="1:7" ht="27" customHeight="1" x14ac:dyDescent="0.3">
      <c r="A133" s="169" t="e">
        <f>'EDT-1niveau'!H133</f>
        <v>#NUM!</v>
      </c>
      <c r="B133" s="170" t="e">
        <f>VLOOKUP($A133,'Liste-1niveau'!$A$4:$P$141,3,1)</f>
        <v>#NUM!</v>
      </c>
      <c r="C133" s="170" t="e">
        <f>VLOOKUP($A133,'Liste-1niveau'!$A$4:$P$141,6,1)</f>
        <v>#NUM!</v>
      </c>
      <c r="D133" s="170" t="e">
        <f>IF(D132='POUR COMMENCER'!$A$16,VLOOKUP('POUR COMMENCER'!$E$16,'Liste-1niveau'!$A$4:$P$141,9,1),VLOOKUP($A133,'Liste-1niveau'!$A$4:$P$138,9,1))</f>
        <v>#NUM!</v>
      </c>
      <c r="E133" s="170" t="e">
        <f>VLOOKUP($A133,'Liste-1niveau'!$A$4:$P$141,12,1)</f>
        <v>#NUM!</v>
      </c>
      <c r="F133" s="170" t="e">
        <f>VLOOKUP($A133,'Liste-1niveau'!$A$4:$P$141,15,1)</f>
        <v>#NUM!</v>
      </c>
      <c r="G133" s="120" t="e">
        <f t="shared" si="1"/>
        <v>#NUM!</v>
      </c>
    </row>
    <row r="134" spans="1:7" ht="27" customHeight="1" x14ac:dyDescent="0.3">
      <c r="A134" s="169" t="e">
        <f>'EDT-1niveau'!H134</f>
        <v>#NUM!</v>
      </c>
      <c r="B134" s="170" t="e">
        <f>VLOOKUP($A134,'Liste-1niveau'!$A$4:$P$141,3,1)</f>
        <v>#NUM!</v>
      </c>
      <c r="C134" s="170" t="e">
        <f>VLOOKUP($A134,'Liste-1niveau'!$A$4:$P$141,6,1)</f>
        <v>#NUM!</v>
      </c>
      <c r="D134" s="170" t="e">
        <f>IF(D133='POUR COMMENCER'!$A$16,VLOOKUP('POUR COMMENCER'!$E$16,'Liste-1niveau'!$A$4:$P$141,9,1),VLOOKUP($A134,'Liste-1niveau'!$A$4:$P$138,9,1))</f>
        <v>#NUM!</v>
      </c>
      <c r="E134" s="170" t="e">
        <f>VLOOKUP($A134,'Liste-1niveau'!$A$4:$P$141,12,1)</f>
        <v>#NUM!</v>
      </c>
      <c r="F134" s="170" t="e">
        <f>VLOOKUP($A134,'Liste-1niveau'!$A$4:$P$141,15,1)</f>
        <v>#NUM!</v>
      </c>
      <c r="G134" s="120" t="e">
        <f t="shared" si="1"/>
        <v>#NUM!</v>
      </c>
    </row>
    <row r="135" spans="1:7" ht="27" customHeight="1" x14ac:dyDescent="0.3">
      <c r="A135" s="169" t="e">
        <f>'EDT-1niveau'!H135</f>
        <v>#NUM!</v>
      </c>
      <c r="B135" s="170" t="e">
        <f>VLOOKUP($A135,'Liste-1niveau'!$A$4:$P$141,3,1)</f>
        <v>#NUM!</v>
      </c>
      <c r="C135" s="170" t="e">
        <f>VLOOKUP($A135,'Liste-1niveau'!$A$4:$P$141,6,1)</f>
        <v>#NUM!</v>
      </c>
      <c r="D135" s="170" t="e">
        <f>IF(D134='POUR COMMENCER'!$A$16,VLOOKUP('POUR COMMENCER'!$E$16,'Liste-1niveau'!$A$4:$P$141,9,1),VLOOKUP($A135,'Liste-1niveau'!$A$4:$P$138,9,1))</f>
        <v>#NUM!</v>
      </c>
      <c r="E135" s="170" t="e">
        <f>VLOOKUP($A135,'Liste-1niveau'!$A$4:$P$141,12,1)</f>
        <v>#NUM!</v>
      </c>
      <c r="F135" s="170" t="e">
        <f>VLOOKUP($A135,'Liste-1niveau'!$A$4:$P$141,15,1)</f>
        <v>#NUM!</v>
      </c>
      <c r="G135" s="120" t="e">
        <f t="shared" si="1"/>
        <v>#NUM!</v>
      </c>
    </row>
    <row r="136" spans="1:7" ht="27" customHeight="1" x14ac:dyDescent="0.3">
      <c r="A136" s="169" t="e">
        <f>'EDT-1niveau'!H136</f>
        <v>#NUM!</v>
      </c>
      <c r="B136" s="170" t="e">
        <f>VLOOKUP($A136,'Liste-1niveau'!$A$4:$P$141,3,1)</f>
        <v>#NUM!</v>
      </c>
      <c r="C136" s="170" t="e">
        <f>VLOOKUP($A136,'Liste-1niveau'!$A$4:$P$141,6,1)</f>
        <v>#NUM!</v>
      </c>
      <c r="D136" s="170" t="e">
        <f>IF(D135='POUR COMMENCER'!$A$16,VLOOKUP('POUR COMMENCER'!$E$16,'Liste-1niveau'!$A$4:$P$141,9,1),VLOOKUP($A136,'Liste-1niveau'!$A$4:$P$138,9,1))</f>
        <v>#NUM!</v>
      </c>
      <c r="E136" s="170" t="e">
        <f>VLOOKUP($A136,'Liste-1niveau'!$A$4:$P$141,12,1)</f>
        <v>#NUM!</v>
      </c>
      <c r="F136" s="170" t="e">
        <f>VLOOKUP($A136,'Liste-1niveau'!$A$4:$P$141,15,1)</f>
        <v>#NUM!</v>
      </c>
      <c r="G136" s="120" t="e">
        <f t="shared" si="1"/>
        <v>#NUM!</v>
      </c>
    </row>
    <row r="137" spans="1:7" ht="27" customHeight="1" x14ac:dyDescent="0.3">
      <c r="A137" s="169" t="e">
        <f>'EDT-1niveau'!H137</f>
        <v>#NUM!</v>
      </c>
      <c r="B137" s="170" t="e">
        <f>VLOOKUP($A137,'Liste-1niveau'!$A$4:$P$141,3,1)</f>
        <v>#NUM!</v>
      </c>
      <c r="C137" s="170" t="e">
        <f>VLOOKUP($A137,'Liste-1niveau'!$A$4:$P$141,6,1)</f>
        <v>#NUM!</v>
      </c>
      <c r="D137" s="170" t="e">
        <f>IF(D136='POUR COMMENCER'!$A$16,VLOOKUP('POUR COMMENCER'!$E$16,'Liste-1niveau'!$A$4:$P$141,9,1),VLOOKUP($A137,'Liste-1niveau'!$A$4:$P$138,9,1))</f>
        <v>#NUM!</v>
      </c>
      <c r="E137" s="170" t="e">
        <f>VLOOKUP($A137,'Liste-1niveau'!$A$4:$P$141,12,1)</f>
        <v>#NUM!</v>
      </c>
      <c r="F137" s="170" t="e">
        <f>VLOOKUP($A137,'Liste-1niveau'!$A$4:$P$141,15,1)</f>
        <v>#NUM!</v>
      </c>
      <c r="G137" s="120" t="e">
        <f t="shared" ref="G137:G141" si="2">IF(AND(B137=B136,C137=C136,D137=D136,E137=E136,F137=F136),"",A137)</f>
        <v>#NUM!</v>
      </c>
    </row>
    <row r="138" spans="1:7" ht="27" customHeight="1" x14ac:dyDescent="0.3">
      <c r="A138" s="169" t="e">
        <f>'EDT-1niveau'!H138</f>
        <v>#NUM!</v>
      </c>
      <c r="B138" s="170" t="e">
        <f>VLOOKUP($A138,'Liste-1niveau'!$A$4:$P$141,3,1)</f>
        <v>#NUM!</v>
      </c>
      <c r="C138" s="170" t="e">
        <f>VLOOKUP($A138,'Liste-1niveau'!$A$4:$P$141,6,1)</f>
        <v>#NUM!</v>
      </c>
      <c r="D138" s="170" t="e">
        <f>IF(D137='POUR COMMENCER'!$A$16,VLOOKUP('POUR COMMENCER'!$E$16,'Liste-1niveau'!$A$4:$P$141,9,1),VLOOKUP($A138,'Liste-1niveau'!$A$4:$P$138,9,1))</f>
        <v>#NUM!</v>
      </c>
      <c r="E138" s="170" t="e">
        <f>VLOOKUP($A138,'Liste-1niveau'!$A$4:$P$141,12,1)</f>
        <v>#NUM!</v>
      </c>
      <c r="F138" s="170" t="e">
        <f>VLOOKUP($A138,'Liste-1niveau'!$A$4:$P$141,15,1)</f>
        <v>#NUM!</v>
      </c>
      <c r="G138" s="120" t="e">
        <f t="shared" si="2"/>
        <v>#NUM!</v>
      </c>
    </row>
    <row r="139" spans="1:7" ht="27" customHeight="1" x14ac:dyDescent="0.3">
      <c r="A139" s="169" t="e">
        <f>'EDT-1niveau'!H139</f>
        <v>#NUM!</v>
      </c>
      <c r="B139" s="170" t="e">
        <f>VLOOKUP($A139,'Liste-1niveau'!$A$4:$P$141,3,1)</f>
        <v>#NUM!</v>
      </c>
      <c r="C139" s="170" t="e">
        <f>VLOOKUP($A139,'Liste-1niveau'!$A$4:$P$141,6,1)</f>
        <v>#NUM!</v>
      </c>
      <c r="D139" s="170" t="e">
        <f>IF(D138='POUR COMMENCER'!$A$16,VLOOKUP('POUR COMMENCER'!$E$16,'Liste-1niveau'!$A$4:$P$141,9,1),VLOOKUP($A139,'Liste-1niveau'!$A$4:$P$138,9,1))</f>
        <v>#NUM!</v>
      </c>
      <c r="E139" s="170" t="e">
        <f>VLOOKUP($A139,'Liste-1niveau'!$A$4:$P$141,12,1)</f>
        <v>#NUM!</v>
      </c>
      <c r="F139" s="170" t="e">
        <f>VLOOKUP($A139,'Liste-1niveau'!$A$4:$P$141,15,1)</f>
        <v>#NUM!</v>
      </c>
      <c r="G139" s="120" t="e">
        <f t="shared" si="2"/>
        <v>#NUM!</v>
      </c>
    </row>
    <row r="140" spans="1:7" ht="27" customHeight="1" x14ac:dyDescent="0.3">
      <c r="A140" s="169" t="e">
        <f>'EDT-1niveau'!H140</f>
        <v>#NUM!</v>
      </c>
      <c r="B140" s="170" t="e">
        <f>VLOOKUP($A140,'Liste-1niveau'!$A$4:$P$141,3,1)</f>
        <v>#NUM!</v>
      </c>
      <c r="C140" s="170" t="e">
        <f>VLOOKUP($A140,'Liste-1niveau'!$A$4:$P$141,6,1)</f>
        <v>#NUM!</v>
      </c>
      <c r="D140" s="170" t="e">
        <f>IF(D139='POUR COMMENCER'!$A$16,VLOOKUP('POUR COMMENCER'!$E$16,'Liste-1niveau'!$A$4:$P$141,9,1),VLOOKUP($A140,'Liste-1niveau'!$A$4:$P$138,9,1))</f>
        <v>#NUM!</v>
      </c>
      <c r="E140" s="170" t="e">
        <f>VLOOKUP($A140,'Liste-1niveau'!$A$4:$P$141,12,1)</f>
        <v>#NUM!</v>
      </c>
      <c r="F140" s="170" t="e">
        <f>VLOOKUP($A140,'Liste-1niveau'!$A$4:$P$141,15,1)</f>
        <v>#NUM!</v>
      </c>
      <c r="G140" s="120" t="e">
        <f t="shared" si="2"/>
        <v>#NUM!</v>
      </c>
    </row>
    <row r="141" spans="1:7" ht="27" customHeight="1" x14ac:dyDescent="0.3">
      <c r="A141" s="169" t="e">
        <f>'EDT-1niveau'!H141</f>
        <v>#NUM!</v>
      </c>
      <c r="B141" s="170" t="e">
        <f>VLOOKUP($A141,'Liste-1niveau'!$A$4:$P$141,3,1)</f>
        <v>#NUM!</v>
      </c>
      <c r="C141" s="170" t="e">
        <f>VLOOKUP($A141,'Liste-1niveau'!$A$4:$P$141,6,1)</f>
        <v>#NUM!</v>
      </c>
      <c r="D141" s="170" t="e">
        <f>IF(D140='POUR COMMENCER'!$A$16,VLOOKUP('POUR COMMENCER'!$E$16,'Liste-1niveau'!$A$4:$P$141,9,1),VLOOKUP($A141,'Liste-1niveau'!$A$4:$P$138,9,1))</f>
        <v>#NUM!</v>
      </c>
      <c r="E141" s="170" t="e">
        <f>VLOOKUP($A141,'Liste-1niveau'!$A$4:$P$141,12,1)</f>
        <v>#NUM!</v>
      </c>
      <c r="F141" s="170" t="e">
        <f>VLOOKUP($A141,'Liste-1niveau'!$A$4:$P$141,15,1)</f>
        <v>#NUM!</v>
      </c>
      <c r="G141" s="120" t="e">
        <f t="shared" si="2"/>
        <v>#NUM!</v>
      </c>
    </row>
    <row r="142" spans="1:7" ht="27" customHeight="1" x14ac:dyDescent="0.3">
      <c r="A142" s="169" t="e">
        <f>'EDT-1niveau'!H142</f>
        <v>#NUM!</v>
      </c>
      <c r="B142" s="170" t="e">
        <f>VLOOKUP($A142,'Liste-1niveau'!$A$4:$P$141,3,1)</f>
        <v>#NUM!</v>
      </c>
      <c r="C142" s="170" t="e">
        <f>VLOOKUP($A142,'Liste-1niveau'!$A$4:$P$141,6,1)</f>
        <v>#NUM!</v>
      </c>
      <c r="D142" s="170" t="e">
        <f>IF(D141='POUR COMMENCER'!$A$16,VLOOKUP('POUR COMMENCER'!$E$16,'Liste-1niveau'!$A$4:$P$141,9,1),VLOOKUP($A142,'Liste-1niveau'!$A$4:$P$138,9,1))</f>
        <v>#NUM!</v>
      </c>
      <c r="E142" s="170" t="e">
        <f>VLOOKUP($A142,'Liste-1niveau'!$A$4:$P$141,12,1)</f>
        <v>#NUM!</v>
      </c>
      <c r="F142" s="170" t="e">
        <f>VLOOKUP($A142,'Liste-1niveau'!$A$4:$P$141,15,1)</f>
        <v>#NUM!</v>
      </c>
    </row>
    <row r="143" spans="1:7" ht="27" customHeight="1" x14ac:dyDescent="0.3">
      <c r="A143" s="169" t="e">
        <f>'EDT-1niveau'!H143</f>
        <v>#NUM!</v>
      </c>
      <c r="B143" s="170" t="e">
        <f>VLOOKUP($A143,'Liste-1niveau'!$A$4:$P$141,3,1)</f>
        <v>#NUM!</v>
      </c>
      <c r="C143" s="170" t="e">
        <f>VLOOKUP($A143,'Liste-1niveau'!$A$4:$P$141,6,1)</f>
        <v>#NUM!</v>
      </c>
      <c r="D143" s="170" t="e">
        <f>IF(D142='POUR COMMENCER'!$A$16,VLOOKUP('POUR COMMENCER'!$E$16,'Liste-1niveau'!$A$4:$P$141,9,1),VLOOKUP($A143,'Liste-1niveau'!$A$4:$P$138,9,1))</f>
        <v>#NUM!</v>
      </c>
      <c r="E143" s="170" t="e">
        <f>VLOOKUP($A143,'Liste-1niveau'!$A$4:$P$141,12,1)</f>
        <v>#NUM!</v>
      </c>
      <c r="F143" s="170" t="e">
        <f>VLOOKUP($A143,'Liste-1niveau'!$A$4:$P$141,15,1)</f>
        <v>#NUM!</v>
      </c>
    </row>
    <row r="144" spans="1:7" ht="27" customHeight="1" x14ac:dyDescent="0.3">
      <c r="A144" s="169" t="e">
        <f>'EDT-1niveau'!H144</f>
        <v>#NUM!</v>
      </c>
      <c r="B144" s="170" t="e">
        <f>VLOOKUP($A144,'Liste-1niveau'!$A$4:$P$141,3,1)</f>
        <v>#NUM!</v>
      </c>
      <c r="C144" s="170" t="e">
        <f>VLOOKUP($A144,'Liste-1niveau'!$A$4:$P$141,6,1)</f>
        <v>#NUM!</v>
      </c>
      <c r="D144" s="170" t="e">
        <f>IF(D143='POUR COMMENCER'!$A$16,VLOOKUP('POUR COMMENCER'!$E$16,'Liste-1niveau'!$A$4:$P$141,9,1),VLOOKUP($A144,'Liste-1niveau'!$A$4:$P$138,9,1))</f>
        <v>#NUM!</v>
      </c>
      <c r="E144" s="170" t="e">
        <f>VLOOKUP($A144,'Liste-1niveau'!$A$4:$P$141,12,1)</f>
        <v>#NUM!</v>
      </c>
      <c r="F144" s="170" t="e">
        <f>VLOOKUP($A144,'Liste-1niveau'!$A$4:$P$141,15,1)</f>
        <v>#NUM!</v>
      </c>
    </row>
    <row r="145" spans="1:6" ht="27" customHeight="1" x14ac:dyDescent="0.3">
      <c r="A145" s="169" t="e">
        <f>'EDT-1niveau'!H145</f>
        <v>#NUM!</v>
      </c>
      <c r="B145" s="170" t="e">
        <f>VLOOKUP($A145,'Liste-1niveau'!$A$4:$P$141,3,1)</f>
        <v>#NUM!</v>
      </c>
      <c r="C145" s="170" t="e">
        <f>VLOOKUP($A145,'Liste-1niveau'!$A$4:$P$141,6,1)</f>
        <v>#NUM!</v>
      </c>
      <c r="D145" s="171" t="e">
        <f>IF(D144='POUR COMMENCER'!$A$16,VLOOKUP('POUR COMMENCER'!$E$16,'Liste-1niveau'!$A$4:$P$141,9,1),VLOOKUP($A145,'Liste-1niveau'!$A$4:$P$138,9,1))</f>
        <v>#NUM!</v>
      </c>
      <c r="E145" s="170" t="e">
        <f>VLOOKUP($A145,'Liste-1niveau'!$A$4:$P$141,12,1)</f>
        <v>#NUM!</v>
      </c>
      <c r="F145" s="170" t="e">
        <f>VLOOKUP($A145,'Liste-1niveau'!$A$4:$P$141,15,1)</f>
        <v>#NUM!</v>
      </c>
    </row>
    <row r="146" spans="1:6" ht="27" customHeight="1" x14ac:dyDescent="0.3">
      <c r="A146" s="169" t="e">
        <f>'EDT-1niveau'!H146</f>
        <v>#NUM!</v>
      </c>
      <c r="B146" s="172"/>
      <c r="C146" s="173"/>
      <c r="D146" s="173"/>
      <c r="E146" s="173"/>
      <c r="F146" s="173"/>
    </row>
    <row r="147" spans="1:6" ht="27" customHeight="1" x14ac:dyDescent="0.3">
      <c r="A147" s="174"/>
      <c r="B147" s="172"/>
      <c r="C147" s="173"/>
      <c r="D147" s="173"/>
      <c r="E147" s="173"/>
      <c r="F147" s="173"/>
    </row>
    <row r="148" spans="1:6" ht="27" customHeight="1" x14ac:dyDescent="0.3">
      <c r="A148" s="174"/>
      <c r="B148" s="172"/>
      <c r="C148" s="173"/>
      <c r="D148" s="173"/>
      <c r="E148" s="173"/>
      <c r="F148" s="173"/>
    </row>
  </sheetData>
  <sheetProtection formatCells="0" formatColumns="0" formatRows="0" insertColumns="0" insertRows="0" insertHyperlinks="0" deleteColumns="0" deleteRows="0"/>
  <mergeCells count="6">
    <mergeCell ref="I7:J7"/>
    <mergeCell ref="A4:B4"/>
    <mergeCell ref="C1:E3"/>
    <mergeCell ref="C4:E4"/>
    <mergeCell ref="C5:F5"/>
    <mergeCell ref="I6:J6"/>
  </mergeCells>
  <conditionalFormatting sqref="B7:F145">
    <cfRule type="expression" dxfId="57" priority="1">
      <formula>AND(B6="MATHEMATIQUES",B7="MATHEMATIQUES")</formula>
    </cfRule>
    <cfRule type="expression" dxfId="56" priority="3">
      <formula>AND(B6="MATHEMATIQUES"&amp;CHAR(10)&amp;"Espace et Géométrie",B7="MATHEMATIQUES"&amp;CHAR(10)&amp;"Espace et Géométrie")</formula>
    </cfRule>
    <cfRule type="containsText" dxfId="55" priority="4" operator="containsText" text="MATHEMATIQUES">
      <formula>NOT(ISERROR(SEARCH("MATHEMATIQUES",B7)))</formula>
    </cfRule>
    <cfRule type="expression" dxfId="54" priority="5">
      <formula>AND(B6="RECREATION",B7="RECREATION")</formula>
    </cfRule>
    <cfRule type="expression" dxfId="53" priority="6">
      <formula>AND(B6="FRANCAIS",B7="FRANCAIS")</formula>
    </cfRule>
    <cfRule type="containsText" dxfId="52" priority="7" operator="containsText" text="FRANCAIS">
      <formula>NOT(ISERROR(SEARCH("FRANCAIS",B7)))</formula>
    </cfRule>
    <cfRule type="containsText" dxfId="51" priority="8" operator="containsText" text="Ecriture">
      <formula>NOT(ISERROR(SEARCH("Ecriture",B7)))</formula>
    </cfRule>
    <cfRule type="containsText" dxfId="50" priority="9" operator="containsText" text="Lecture">
      <formula>NOT(ISERROR(SEARCH("Lecture",B7)))</formula>
    </cfRule>
    <cfRule type="expression" dxfId="49" priority="11">
      <formula>AND(B6="FRANCAIS"&amp;CHAR(10)&amp;"Ecriture",B7="FRANCAIS"&amp;CHAR(10)&amp;"Ecriture")</formula>
    </cfRule>
    <cfRule type="containsText" dxfId="48" priority="12" operator="containsText" text="Géométrie">
      <formula>NOT(ISERROR(SEARCH("Géométrie",B7)))</formula>
    </cfRule>
    <cfRule type="containsText" dxfId="47" priority="13" operator="containsText" text="données">
      <formula>NOT(ISERROR(SEARCH("données",B7)))</formula>
    </cfRule>
    <cfRule type="containsText" dxfId="46" priority="14" operator="containsText" text="mental">
      <formula>NOT(ISERROR(SEARCH("mental",B7)))</formula>
    </cfRule>
    <cfRule type="expression" dxfId="45" priority="76">
      <formula>AND(B6="Sciences et technologie",B7="Sciences et technologie")</formula>
    </cfRule>
    <cfRule type="expression" dxfId="44" priority="82">
      <formula>AND(B6="Questionner le monde",B7="Questionner le monde")</formula>
    </cfRule>
    <cfRule type="expression" dxfId="43" priority="83">
      <formula>AND(B6="FRANCAIS"&amp;CHAR(10)&amp;"Lecture et comp. de l'écrit",B7="FRANCAIS"&amp;CHAR(10)&amp;"Lecture et comp. de l'écrit")</formula>
    </cfRule>
    <cfRule type="expression" dxfId="42" priority="85">
      <formula>AND(B6="FRANCAIS"&amp;CHAR(10)&amp;"Culture littéraire et artistique",B7="FRANCAIS"&amp;CHAR(10)&amp;"Culture littéraire et artistique")</formula>
    </cfRule>
    <cfRule type="expression" dxfId="41" priority="86">
      <formula>AND(B6="Enseig. mor. et civ.",B7="Enseig. mor. et civ.")</formula>
    </cfRule>
    <cfRule type="expression" dxfId="40" priority="87">
      <formula>AND(B6="Géographie",B7="Géographie")</formula>
    </cfRule>
    <cfRule type="expression" dxfId="39" priority="88">
      <formula>AND(B6="Histoire",B7="Histoire")</formula>
    </cfRule>
    <cfRule type="expression" dxfId="38" priority="89">
      <formula>AND(B6="Arts plastiques",B7="Arts plastiques")</formula>
    </cfRule>
    <cfRule type="expression" dxfId="37" priority="90">
      <formula>AND(B6="FRANCAIS"&amp;CHAR(10)&amp;"Lexique",B7="FRANCAIS"&amp;CHAR(10)&amp;"Lexique")</formula>
    </cfRule>
    <cfRule type="expression" dxfId="36" priority="91">
      <formula>AND(B6="FRANCAIS"&amp;CHAR(10)&amp;"Langage oral",B7="FRANCAIS"&amp;CHAR(10)&amp;"Langage oral")</formula>
    </cfRule>
    <cfRule type="expression" dxfId="35" priority="92">
      <formula>AND(B6="MATHEMATIQUES"&amp;CHAR(10)&amp;"Nombres et calculs",B7="MATHEMATIQUES"&amp;CHAR(10)&amp;"Nombres et calculs")</formula>
    </cfRule>
    <cfRule type="expression" dxfId="34" priority="93">
      <formula>AND(B6="MATHEMATIQUES"&amp;CHAR(10)&amp;"Grandeurs et mesures",B7="MATHEMATIQUES"&amp;CHAR(10)&amp;"Grandeurs et mesures")</formula>
    </cfRule>
    <cfRule type="expression" dxfId="33" priority="94">
      <formula>AND(B6="MATHEMATIQUES"&amp;CHAR(10)&amp;"Espace et Géométrie",B7="MATHEMATIQUES"&amp;CHAR(10)&amp;"Espace et Géométrie")</formula>
    </cfRule>
    <cfRule type="expression" dxfId="32" priority="95">
      <formula>AND(B6="MATHEMATIQUES"&amp;CHAR(10)&amp;"Org. et gestion des données",B7="MATHEMATIQUES"&amp;CHAR(10)&amp;"Org. et gestion des données")</formula>
    </cfRule>
    <cfRule type="expression" dxfId="31" priority="96">
      <formula>AND(B6="Educ. phys. et sportive",B7="Educ. phys. et sportive")</formula>
    </cfRule>
    <cfRule type="expression" dxfId="30" priority="97">
      <formula>AND(B6="FRANCAIS"&amp;CHAR(10)&amp;"Vocabulaire",B7="FRANCAIS"&amp;CHAR(10)&amp;"Vocabulaire")</formula>
    </cfRule>
    <cfRule type="expression" dxfId="29" priority="98">
      <formula>AND(B6="Activ. pédag. Complémentaires",B7="Activ. pédag. Complémentaires")</formula>
    </cfRule>
    <cfRule type="expression" dxfId="28" priority="100">
      <formula>AND(B6="FRANCAIS"&amp;CHAR(10)&amp;"Littérature",B7="FRANCAIS"&amp;CHAR(10)&amp;"Littérature")</formula>
    </cfRule>
    <cfRule type="expression" dxfId="27" priority="101">
      <formula>AND(B6="Pause méridienne",B7="Pause méridienne")</formula>
    </cfRule>
    <cfRule type="expression" dxfId="26" priority="102">
      <formula>AND(B6="FRANCAIS"&amp;CHAR(10)&amp;"Grammaire",B7="FRANCAIS"&amp;CHAR(10)&amp;"Grammaire")</formula>
    </cfRule>
    <cfRule type="expression" dxfId="25" priority="103">
      <formula>AND(B6="Educ. musicale",B7="Educ. musicale")</formula>
    </cfRule>
    <cfRule type="expression" dxfId="24" priority="104">
      <formula>AND(B6="Hist. des arts",B7="Hist. des arts")</formula>
    </cfRule>
    <cfRule type="expression" dxfId="23" priority="105">
      <formula>AND(B6="FRANCAIS"&amp;CHAR(10)&amp;"Orthographe",B7="FRANCAIS"&amp;CHAR(10)&amp;"Orthographe")</formula>
    </cfRule>
    <cfRule type="containsText" dxfId="22" priority="106" operator="containsText" text="Histoire">
      <formula>NOT(ISERROR(SEARCH("Histoire",B7)))</formula>
    </cfRule>
    <cfRule type="expression" dxfId="21" priority="107">
      <formula>AND(B6="MATHEMATIQUES"&amp;CHAR(10)&amp;"Calcul mental",B7="MATHEMATIQUES"&amp;CHAR(10)&amp;"Calcul mental")</formula>
    </cfRule>
    <cfRule type="expression" dxfId="20" priority="108">
      <formula>AND(B6="Langue vivante",B7="Langue vivante")</formula>
    </cfRule>
    <cfRule type="containsText" dxfId="19" priority="112" operator="containsText" text="complémentaires">
      <formula>NOT(ISERROR(SEARCH("complémentaires",B7)))</formula>
    </cfRule>
    <cfRule type="containsText" dxfId="18" priority="113" operator="containsText" text="langage">
      <formula>NOT(ISERROR(SEARCH("langage",B7)))</formula>
    </cfRule>
    <cfRule type="containsText" dxfId="17" priority="114" operator="containsText" text="mor">
      <formula>NOT(ISERROR(SEARCH("mor",B7)))</formula>
    </cfRule>
    <cfRule type="containsText" dxfId="16" priority="116" operator="containsText" text="Géographie">
      <formula>NOT(ISERROR(SEARCH("Géographie",B7)))</formula>
    </cfRule>
    <cfRule type="containsText" dxfId="15" priority="117" operator="containsText" text="arts">
      <formula>NOT(ISERROR(SEARCH("arts",B7)))</formula>
    </cfRule>
    <cfRule type="containsText" dxfId="14" priority="118" operator="containsText" text="langue">
      <formula>NOT(ISERROR(SEARCH("langue",B7)))</formula>
    </cfRule>
    <cfRule type="containsText" dxfId="13" priority="119" operator="containsText" text="musicale">
      <formula>NOT(ISERROR(SEARCH("musicale",B7)))</formula>
    </cfRule>
    <cfRule type="containsText" dxfId="12" priority="120" operator="containsText" text="technologie">
      <formula>NOT(ISERROR(SEARCH("technologie",B7)))</formula>
    </cfRule>
    <cfRule type="containsText" dxfId="11" priority="121" operator="containsText" text="Lecture">
      <formula>NOT(ISERROR(SEARCH("Lecture",B7)))</formula>
    </cfRule>
    <cfRule type="containsText" dxfId="10" priority="122" operator="containsText" text="Littérature">
      <formula>NOT(ISERROR(SEARCH("Littérature",B7)))</formula>
    </cfRule>
    <cfRule type="containsText" dxfId="9" priority="123" operator="containsText" text="Rédaction">
      <formula>NOT(ISERROR(SEARCH("Rédaction",B7)))</formula>
    </cfRule>
    <cfRule type="containsText" dxfId="8" priority="124" operator="containsText" text="sportive">
      <formula>NOT(ISERROR(SEARCH("sportive",B7)))</formula>
    </cfRule>
    <cfRule type="containsText" dxfId="7" priority="125" operator="containsText" text="Orthographe">
      <formula>NOT(ISERROR(SEARCH("Orthographe",B7)))</formula>
    </cfRule>
    <cfRule type="containsText" dxfId="6" priority="126" operator="containsText" text="Orthographe">
      <formula>NOT(ISERROR(SEARCH("Orthographe",B7)))</formula>
    </cfRule>
    <cfRule type="containsText" dxfId="5" priority="127" operator="containsText" text="Grammaire">
      <formula>NOT(ISERROR(SEARCH("Grammaire",B7)))</formula>
    </cfRule>
    <cfRule type="containsText" dxfId="4" priority="128" operator="containsText" text="Questionner le monde">
      <formula>NOT(ISERROR(SEARCH("Questionner le monde",B7)))</formula>
    </cfRule>
    <cfRule type="containsText" dxfId="3" priority="129" operator="containsText" text="Pause méridienne">
      <formula>NOT(ISERROR(SEARCH("Pause méridienne",B7)))</formula>
    </cfRule>
    <cfRule type="containsText" dxfId="2" priority="130" operator="containsText" text="RECREATION">
      <formula>NOT(ISERROR(SEARCH("RECREATION",B7)))</formula>
    </cfRule>
    <cfRule type="containsText" dxfId="1" priority="131" operator="containsText" text="Nombres">
      <formula>NOT(ISERROR(SEARCH("Nombres",B7)))</formula>
    </cfRule>
    <cfRule type="containsText" dxfId="0" priority="133" operator="containsText" text="Vocabulaire">
      <formula>NOT(ISERROR(SEARCH("Vocabulaire",B7)))</formula>
    </cfRule>
  </conditionalFormatting>
  <hyperlinks>
    <hyperlink ref="I6:J6" location="'EDT-1niveau'!A1" display="Revenir à la saisie"/>
    <hyperlink ref="I7:J7" location="'Volumes horaires-1niv'!H1" display="Volumes horaires"/>
  </hyperlinks>
  <pageMargins left="0.39370078740157483" right="0.39370078740157483" top="0.39370078740157483" bottom="0.39370078740157483" header="3.937007874015748E-2" footer="3.937007874015748E-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V733"/>
  <sheetViews>
    <sheetView workbookViewId="0">
      <selection activeCell="O4" sqref="O4:O149"/>
    </sheetView>
  </sheetViews>
  <sheetFormatPr baseColWidth="10" defaultRowHeight="14.4" x14ac:dyDescent="0.3"/>
  <cols>
    <col min="1" max="1" width="8.109375" customWidth="1"/>
    <col min="2" max="2" width="5.33203125" customWidth="1"/>
    <col min="3" max="3" width="29.6640625" customWidth="1"/>
    <col min="4" max="4" width="9" customWidth="1"/>
    <col min="5" max="5" width="6" customWidth="1"/>
    <col min="6" max="6" width="29.33203125" customWidth="1"/>
    <col min="7" max="7" width="9.5546875" customWidth="1"/>
    <col min="8" max="8" width="5.33203125" customWidth="1"/>
    <col min="9" max="9" width="22.5546875" customWidth="1"/>
    <col min="11" max="11" width="4.6640625" customWidth="1"/>
    <col min="12" max="12" width="22" customWidth="1"/>
    <col min="13" max="13" width="10.6640625" customWidth="1"/>
    <col min="14" max="14" width="5" customWidth="1"/>
    <col min="15" max="15" width="28" customWidth="1"/>
    <col min="18" max="18" width="22.33203125" customWidth="1"/>
  </cols>
  <sheetData>
    <row r="1" spans="1:19" ht="36.6" x14ac:dyDescent="0.85">
      <c r="A1" s="271" t="s">
        <v>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31"/>
    </row>
    <row r="2" spans="1:19" ht="36.6" x14ac:dyDescent="0.85">
      <c r="A2" s="45" t="s">
        <v>70</v>
      </c>
      <c r="B2" s="272" t="s">
        <v>2</v>
      </c>
      <c r="C2" s="273"/>
      <c r="D2" s="274"/>
      <c r="E2" s="272" t="s">
        <v>3</v>
      </c>
      <c r="F2" s="273"/>
      <c r="G2" s="274"/>
      <c r="H2" s="272" t="s">
        <v>4</v>
      </c>
      <c r="I2" s="273"/>
      <c r="J2" s="274"/>
      <c r="K2" s="272" t="s">
        <v>5</v>
      </c>
      <c r="L2" s="273"/>
      <c r="M2" s="274"/>
      <c r="N2" s="272" t="s">
        <v>6</v>
      </c>
      <c r="O2" s="273"/>
      <c r="P2" s="274"/>
      <c r="Q2" s="31"/>
      <c r="R2" s="275" t="s">
        <v>69</v>
      </c>
      <c r="S2" s="275"/>
    </row>
    <row r="3" spans="1:19" x14ac:dyDescent="0.3">
      <c r="A3" s="45"/>
      <c r="B3" s="99" t="s">
        <v>8</v>
      </c>
      <c r="C3" s="1" t="s">
        <v>9</v>
      </c>
      <c r="D3" s="9" t="s">
        <v>10</v>
      </c>
      <c r="E3" s="99" t="s">
        <v>8</v>
      </c>
      <c r="F3" s="1" t="s">
        <v>9</v>
      </c>
      <c r="G3" s="9" t="s">
        <v>10</v>
      </c>
      <c r="H3" s="99" t="s">
        <v>8</v>
      </c>
      <c r="I3" s="1" t="s">
        <v>9</v>
      </c>
      <c r="J3" s="9" t="s">
        <v>10</v>
      </c>
      <c r="K3" s="99" t="s">
        <v>8</v>
      </c>
      <c r="L3" s="1" t="s">
        <v>9</v>
      </c>
      <c r="M3" s="9" t="s">
        <v>10</v>
      </c>
      <c r="N3" s="99" t="s">
        <v>8</v>
      </c>
      <c r="O3" s="1" t="s">
        <v>9</v>
      </c>
      <c r="P3" s="1" t="s">
        <v>10</v>
      </c>
      <c r="Q3" s="32"/>
      <c r="R3" s="197" t="s">
        <v>13</v>
      </c>
      <c r="S3" s="198">
        <f>SUM(S4:S7)</f>
        <v>0</v>
      </c>
    </row>
    <row r="4" spans="1:19" x14ac:dyDescent="0.3">
      <c r="A4" s="4">
        <f>'POUR COMMENCER'!E13</f>
        <v>0</v>
      </c>
      <c r="B4" s="100" t="str">
        <f>'EDT-1niveau'!B8</f>
        <v/>
      </c>
      <c r="C4" s="14" t="str">
        <f>IF('EDT-1niveau'!B8="O","FRANCAIS"&amp;CHAR(10)&amp;"Orthographe",IF('EDT-1niveau'!B8="rec","RECREATION",IF('EDT-1niveau'!B8="p","Pause méridienne",IF('EDT-1niveau'!B8="G","FRANCAIS"&amp;CHAR(10)&amp;"Grammaire",IF('EDT-1niveau'!B8="E","FRANCAIS"&amp;CHAR(10)&amp;"Ecriture",IF('EDT-1niveau'!B8="M","MATHEMATIQUES",IF('EDT-1niveau'!B8="F","FRANCAIS",IF('EDT-1niveau'!B8="LC","FRANCAIS"&amp;CHAR(10)&amp;"Lecture et comp. de l'écrit",IF('EDT-1niveau'!B8="CLA","FRANCAIS"&amp;CHAR(10)&amp;"Culture littéraire et artistique",IF('EDT-1niveau'!B8="LO","FRANCAIS"&amp;CHAR(10)&amp;"Langage oral",IF('EDT-1niveau'!B8="L","FRANCAIS"&amp;CHAR(10)&amp;"Lexique",IF('EDT-1niveau'!B8="CM","MATHEMATIQUES"&amp;CHAR(10)&amp;"Calcul mental",IF('EDT-1niveau'!B8="GM","MATHEMATIQUES"&amp;CHAR(10)&amp;"Grandeurs et mesures",IF('EDT-1niveau'!B8="NC","MATHEMATIQUES"&amp;CHAR(10)&amp;"Nombres et calculs",IF('EDT-1niveau'!B8="EG","MATHEMATIQUES"&amp;CHAR(10)&amp;"Espace et Géométrie",IF('EDT-1niveau'!B8="S","Sciences et technologie",IF('EDT-1niveau'!B8="H","Histoire",IF('EDT-1niveau'!B8="Geo","Géographie",IF('EDT-1niveau'!B8="EMC","Enseig. mor. et civ.",IF('EDT-1niveau'!B8="EPS","Educ. phys. et sportive",IF('EDT-1niveau'!B8="EM","Educ. musicale",IF('EDT-1niveau'!B8="AP","Arts plastiques",IF('EDT-1niveau'!B8="HDA","Hist. des arts",IF('EDT-1niveau'!B8="QM","Questionner le monde",IF('EDT-1niveau'!B8="LV","Langue vivante",IF('EDT-1niveau'!B8="APC","Activ. pédag. complémentaires",""))))))))))))))))))))))))))</f>
        <v/>
      </c>
      <c r="D4" s="14" t="str">
        <f>IF(C4&lt;&gt;"","LUNDI","")</f>
        <v/>
      </c>
      <c r="E4" s="100" t="str">
        <f>'EDT-1niveau'!C8</f>
        <v/>
      </c>
      <c r="F4" s="14" t="str">
        <f>IF('EDT-1niveau'!C8="O","FRANCAIS"&amp;CHAR(10)&amp;"Orthographe",IF('EDT-1niveau'!C8="rec","RECREATION",IF('EDT-1niveau'!C8="p","Pause méridienne",IF('EDT-1niveau'!C8="G","FRANCAIS"&amp;CHAR(10)&amp;"Grammaire",IF('EDT-1niveau'!C8="E","FRANCAIS"&amp;CHAR(10)&amp;"Ecriture",IF('EDT-1niveau'!C8="M","MATHEMATIQUES",IF('EDT-1niveau'!C8="F","FRANCAIS",IF('EDT-1niveau'!C8="LC","FRANCAIS"&amp;CHAR(10)&amp;"Lecture et comp. de l'écrit",IF('EDT-1niveau'!C8="CLA","FRANCAIS"&amp;CHAR(10)&amp;"Culture littéraire et artistique",IF('EDT-1niveau'!C8="LO","FRANCAIS"&amp;CHAR(10)&amp;"Langage oral",IF('EDT-1niveau'!C8="L","FRANCAIS"&amp;CHAR(10)&amp;"Lexique",IF('EDT-1niveau'!C8="CM","MATHEMATIQUES"&amp;CHAR(10)&amp;"Calcul mental",IF('EDT-1niveau'!C8="GM","MATHEMATIQUES"&amp;CHAR(10)&amp;"Grandeurs et mesures",IF('EDT-1niveau'!C8="NC","MATHEMATIQUES"&amp;CHAR(10)&amp;"Nombres et calculs",IF('EDT-1niveau'!C8="EG","MATHEMATIQUES"&amp;CHAR(10)&amp;"Espace et Géométrie",IF('EDT-1niveau'!C8="S","Sciences et technologie",IF('EDT-1niveau'!C8="H","Histoire",IF('EDT-1niveau'!C8="Geo","Géographie",IF('EDT-1niveau'!C8="EMC","Enseig. mor. et civ.",IF('EDT-1niveau'!C8="EPS","Educ. phys. et sportive",IF('EDT-1niveau'!C8="EM","Educ. musicale",IF('EDT-1niveau'!C8="AP","Arts plastiques",IF('EDT-1niveau'!C8="HDA","Hist. des arts",IF('EDT-1niveau'!C8="QM","Questionner le monde",IF('EDT-1niveau'!C8="LV","Langue vivante",IF('EDT-1niveau'!C8="APC","Activ. pédag. complémentaires",""))))))))))))))))))))))))))</f>
        <v/>
      </c>
      <c r="G4" s="14" t="str">
        <f>IF(F4&lt;&gt;"","MARDI","")</f>
        <v/>
      </c>
      <c r="H4" s="100" t="str">
        <f>'EDT-1niveau'!D8</f>
        <v/>
      </c>
      <c r="I4" s="14" t="str">
        <f>IF('EDT-1niveau'!D8="O","FRANCAIS"&amp;CHAR(10)&amp;"Orthographe",IF('EDT-1niveau'!D8="rec","RECREATION",IF('EDT-1niveau'!D8="p","Pause méridienne",IF('EDT-1niveau'!D8="G","FRANCAIS"&amp;CHAR(10)&amp;"Grammaire",IF('EDT-1niveau'!D8="E","FRANCAIS"&amp;CHAR(10)&amp;"Ecriture",IF('EDT-1niveau'!D8="M","MATHEMATIQUES",IF('EDT-1niveau'!D8="F","FRANCAIS",IF('EDT-1niveau'!D8="LC","FRANCAIS"&amp;CHAR(10)&amp;"Lecture et comp. de l'écrit",IF('EDT-1niveau'!D8="CLA","FRANCAIS"&amp;CHAR(10)&amp;"Culture littéraire et artistique",IF('EDT-1niveau'!D8="LO","FRANCAIS"&amp;CHAR(10)&amp;"Langage oral",IF('EDT-1niveau'!D8="L","FRANCAIS"&amp;CHAR(10)&amp;"Lexique",IF('EDT-1niveau'!D8="CM","MATHEMATIQUES"&amp;CHAR(10)&amp;"Calcul mental",IF('EDT-1niveau'!D8="GM","MATHEMATIQUES"&amp;CHAR(10)&amp;"Grandeurs et mesures",IF('EDT-1niveau'!D8="NC","MATHEMATIQUES"&amp;CHAR(10)&amp;"Nombres et calculs",IF('EDT-1niveau'!D8="EG","MATHEMATIQUES"&amp;CHAR(10)&amp;"Espace et Géométrie",IF('EDT-1niveau'!D8="S","Sciences et technologie",IF('EDT-1niveau'!D8="H","Histoire",IF('EDT-1niveau'!D8="Geo","Géographie",IF('EDT-1niveau'!D8="EMC","Enseig. mor. et civ.",IF('EDT-1niveau'!D8="EPS","Educ. phys. et sportive",IF('EDT-1niveau'!D8="EM","Educ. musicale",IF('EDT-1niveau'!D8="AP","Arts plastiques",IF('EDT-1niveau'!D8="HDA","Hist. des arts",IF('EDT-1niveau'!D8="QM","Questionner le monde",IF('EDT-1niveau'!D8="LV","Langue vivante",IF('EDT-1niveau'!D8="APC","Activ. pédag. complémentaires",""))))))))))))))))))))))))))</f>
        <v/>
      </c>
      <c r="J4" s="14" t="str">
        <f>IF(I4&lt;&gt;"","MERCREDI","")</f>
        <v/>
      </c>
      <c r="K4" s="100" t="str">
        <f>'EDT-1niveau'!E8</f>
        <v/>
      </c>
      <c r="L4" s="14" t="str">
        <f>IF('EDT-1niveau'!E8="O","FRANCAIS"&amp;CHAR(10)&amp;"Orthographe",IF('EDT-1niveau'!E8="rec","RECREATION",IF('EDT-1niveau'!E8="p","Pause méridienne",IF('EDT-1niveau'!E8="G","FRANCAIS"&amp;CHAR(10)&amp;"Grammaire",IF('EDT-1niveau'!E8="E","FRANCAIS"&amp;CHAR(10)&amp;"Ecriture",IF('EDT-1niveau'!E8="M","MATHEMATIQUES",IF('EDT-1niveau'!E8="F","FRANCAIS",IF('EDT-1niveau'!E8="LC","FRANCAIS"&amp;CHAR(10)&amp;"Lecture et comp. de l'écrit",IF('EDT-1niveau'!E8="CLA","FRANCAIS"&amp;CHAR(10)&amp;"Culture littéraire et artistique",IF('EDT-1niveau'!E8="LO","FRANCAIS"&amp;CHAR(10)&amp;"Langage oral",IF('EDT-1niveau'!E8="L","FRANCAIS"&amp;CHAR(10)&amp;"Lexique",IF('EDT-1niveau'!E8="CM","MATHEMATIQUES"&amp;CHAR(10)&amp;"Calcul mental",IF('EDT-1niveau'!E8="GM","MATHEMATIQUES"&amp;CHAR(10)&amp;"Grandeurs et mesures",IF('EDT-1niveau'!E8="NC","MATHEMATIQUES"&amp;CHAR(10)&amp;"Nombres et calculs",IF('EDT-1niveau'!E8="EG","MATHEMATIQUES"&amp;CHAR(10)&amp;"Espace et Géométrie",IF('EDT-1niveau'!E8="S","Sciences et technologie",IF('EDT-1niveau'!E8="H","Histoire",IF('EDT-1niveau'!E8="Geo","Géographie",IF('EDT-1niveau'!E8="EMC","Enseig. mor. et civ.",IF('EDT-1niveau'!E8="EPS","Educ. phys. et sportive",IF('EDT-1niveau'!E8="EM","Educ. musicale",IF('EDT-1niveau'!E8="AP","Arts plastiques",IF('EDT-1niveau'!E8="HDA","Hist. des arts",IF('EDT-1niveau'!E8="QM","Questionner le monde",IF('EDT-1niveau'!E8="LV","Langue vivante",IF('EDT-1niveau'!E8="APC","Activ. pédag. complémentaires",""))))))))))))))))))))))))))</f>
        <v/>
      </c>
      <c r="M4" s="14" t="str">
        <f>IF(L4&lt;&gt;"","JEUDI","")</f>
        <v/>
      </c>
      <c r="N4" s="100" t="str">
        <f>'EDT-1niveau'!F8</f>
        <v/>
      </c>
      <c r="O4" s="14" t="str">
        <f>IF('EDT-1niveau'!F8="O","FRANCAIS"&amp;CHAR(10)&amp;"Orthographe",IF('EDT-1niveau'!F8="rec","RECREATION",IF('EDT-1niveau'!F8="p","Pause méridienne",IF('EDT-1niveau'!F8="G","FRANCAIS"&amp;CHAR(10)&amp;"Grammaire",IF('EDT-1niveau'!F8="E","FRANCAIS"&amp;CHAR(10)&amp;"Ecriture",IF('EDT-1niveau'!F8="M","MATHEMATIQUES",IF('EDT-1niveau'!F8="F","FRANCAIS",IF('EDT-1niveau'!F8="LC","FRANCAIS"&amp;CHAR(10)&amp;"Lecture et comp. de l'écrit",IF('EDT-1niveau'!F8="CLA","FRANCAIS"&amp;CHAR(10)&amp;"Culture littéraire et artistique",IF('EDT-1niveau'!F8="LO","FRANCAIS"&amp;CHAR(10)&amp;"Langage oral",IF('EDT-1niveau'!F8="L","FRANCAIS"&amp;CHAR(10)&amp;"Lexique",IF('EDT-1niveau'!F8="CM","MATHEMATIQUES"&amp;CHAR(10)&amp;"Calcul mental",IF('EDT-1niveau'!F8="GM","MATHEMATIQUES"&amp;CHAR(10)&amp;"Grandeurs et mesures",IF('EDT-1niveau'!F8="NC","MATHEMATIQUES"&amp;CHAR(10)&amp;"Nombres et calculs",IF('EDT-1niveau'!F8="EG","MATHEMATIQUES"&amp;CHAR(10)&amp;"Espace et Géométrie",IF('EDT-1niveau'!F8="S","Sciences et technologie",IF('EDT-1niveau'!F8="H","Histoire",IF('EDT-1niveau'!F8="Geo","Géographie",IF('EDT-1niveau'!F8="EMC","Enseig. mor. et civ.",IF('EDT-1niveau'!F8="EPS","Educ. phys. et sportive",IF('EDT-1niveau'!F8="EM","Educ. musicale",IF('EDT-1niveau'!F8="AP","Arts plastiques",IF('EDT-1niveau'!F8="HDA","Hist. des arts",IF('EDT-1niveau'!F8="QM","Questionner le monde",IF('EDT-1niveau'!F8="LV","Langue vivante",IF('EDT-1niveau'!F8="APC","Activ. pédag. complémentaires",""))))))))))))))))))))))))))</f>
        <v/>
      </c>
      <c r="P4" s="39" t="str">
        <f>IF(O4&lt;&gt;"","VENDREDI","")</f>
        <v/>
      </c>
      <c r="R4" s="199" t="s">
        <v>57</v>
      </c>
      <c r="S4" s="200">
        <f>COUNTIF($B$4:$N$150,R4)*'POUR COMMENCER'!$H$29</f>
        <v>0</v>
      </c>
    </row>
    <row r="5" spans="1:19" x14ac:dyDescent="0.3">
      <c r="A5" s="4">
        <f>IF('POUR COMMENCER'!$E$14&gt;=A4,A4+'POUR COMMENCER'!$H$29,"")</f>
        <v>3.472222222222222E-3</v>
      </c>
      <c r="B5" s="100" t="str">
        <f>'EDT-1niveau'!B9</f>
        <v/>
      </c>
      <c r="C5" s="14" t="str">
        <f>IF('EDT-1niveau'!B9="O","FRANCAIS"&amp;CHAR(10)&amp;"Orthographe",IF('EDT-1niveau'!B9="rec","RECREATION",IF('EDT-1niveau'!B9="p","Pause méridienne",IF('EDT-1niveau'!B9="G","FRANCAIS"&amp;CHAR(10)&amp;"Grammaire",IF('EDT-1niveau'!B9="E","FRANCAIS"&amp;CHAR(10)&amp;"Ecriture",IF('EDT-1niveau'!B9="M","MATHEMATIQUES",IF('EDT-1niveau'!B9="F","FRANCAIS",IF('EDT-1niveau'!B9="LC","FRANCAIS"&amp;CHAR(10)&amp;"Lecture et comp. de l'écrit",IF('EDT-1niveau'!B9="CLA","FRANCAIS"&amp;CHAR(10)&amp;"Culture littéraire et artistique",IF('EDT-1niveau'!B9="LO","FRANCAIS"&amp;CHAR(10)&amp;"Langage oral",IF('EDT-1niveau'!B9="L","FRANCAIS"&amp;CHAR(10)&amp;"Lexique",IF('EDT-1niveau'!B9="CM","MATHEMATIQUES"&amp;CHAR(10)&amp;"Calcul mental",IF('EDT-1niveau'!B9="GM","MATHEMATIQUES"&amp;CHAR(10)&amp;"Grandeurs et mesures",IF('EDT-1niveau'!B9="NC","MATHEMATIQUES"&amp;CHAR(10)&amp;"Nombres et calculs",IF('EDT-1niveau'!B9="EG","MATHEMATIQUES"&amp;CHAR(10)&amp;"Espace et Géométrie",IF('EDT-1niveau'!B9="S","Sciences et technologie",IF('EDT-1niveau'!B9="H","Histoire",IF('EDT-1niveau'!B9="Geo","Géographie",IF('EDT-1niveau'!B9="EMC","Enseig. mor. et civ.",IF('EDT-1niveau'!B9="EPS","Educ. phys. et sportive",IF('EDT-1niveau'!B9="EM","Educ. musicale",IF('EDT-1niveau'!B9="AP","Arts plastiques",IF('EDT-1niveau'!B9="HDA","Hist. des arts",IF('EDT-1niveau'!B9="QM","Questionner le monde",IF('EDT-1niveau'!B9="LV","Langue vivante",IF('EDT-1niveau'!B9="APC","Activ. pédag. complémentaires",""))))))))))))))))))))))))))</f>
        <v/>
      </c>
      <c r="D5" s="14" t="str">
        <f t="shared" ref="D5:D68" si="0">IF(C5&lt;&gt;"","LUNDI","")</f>
        <v/>
      </c>
      <c r="E5" s="100" t="str">
        <f>'EDT-1niveau'!C9</f>
        <v/>
      </c>
      <c r="F5" s="14" t="str">
        <f>IF('EDT-1niveau'!C9="O","FRANCAIS"&amp;CHAR(10)&amp;"Orthographe",IF('EDT-1niveau'!C9="rec","RECREATION",IF('EDT-1niveau'!C9="p","Pause méridienne",IF('EDT-1niveau'!C9="G","FRANCAIS"&amp;CHAR(10)&amp;"Grammaire",IF('EDT-1niveau'!C9="E","FRANCAIS"&amp;CHAR(10)&amp;"Ecriture",IF('EDT-1niveau'!C9="M","MATHEMATIQUES",IF('EDT-1niveau'!C9="F","FRANCAIS",IF('EDT-1niveau'!C9="LC","FRANCAIS"&amp;CHAR(10)&amp;"Lecture et comp. de l'écrit",IF('EDT-1niveau'!C9="CLA","FRANCAIS"&amp;CHAR(10)&amp;"Culture littéraire et artistique",IF('EDT-1niveau'!C9="LO","FRANCAIS"&amp;CHAR(10)&amp;"Langage oral",IF('EDT-1niveau'!C9="L","FRANCAIS"&amp;CHAR(10)&amp;"Lexique",IF('EDT-1niveau'!C9="CM","MATHEMATIQUES"&amp;CHAR(10)&amp;"Calcul mental",IF('EDT-1niveau'!C9="GM","MATHEMATIQUES"&amp;CHAR(10)&amp;"Grandeurs et mesures",IF('EDT-1niveau'!C9="NC","MATHEMATIQUES"&amp;CHAR(10)&amp;"Nombres et calculs",IF('EDT-1niveau'!C9="EG","MATHEMATIQUES"&amp;CHAR(10)&amp;"Espace et Géométrie",IF('EDT-1niveau'!C9="S","Sciences et technologie",IF('EDT-1niveau'!C9="H","Histoire",IF('EDT-1niveau'!C9="Geo","Géographie",IF('EDT-1niveau'!C9="EMC","Enseig. mor. et civ.",IF('EDT-1niveau'!C9="EPS","Educ. phys. et sportive",IF('EDT-1niveau'!C9="EM","Educ. musicale",IF('EDT-1niveau'!C9="AP","Arts plastiques",IF('EDT-1niveau'!C9="HDA","Hist. des arts",IF('EDT-1niveau'!C9="QM","Questionner le monde",IF('EDT-1niveau'!C9="LV","Langue vivante",IF('EDT-1niveau'!C9="APC","Activ. pédag. complémentaires",""))))))))))))))))))))))))))</f>
        <v/>
      </c>
      <c r="G5" s="14" t="str">
        <f t="shared" ref="G5:G68" si="1">IF(F5&lt;&gt;"","MARDI","")</f>
        <v/>
      </c>
      <c r="H5" s="100" t="str">
        <f>'EDT-1niveau'!D9</f>
        <v/>
      </c>
      <c r="I5" s="14" t="str">
        <f>IF('EDT-1niveau'!D9="O","FRANCAIS"&amp;CHAR(10)&amp;"Orthographe",IF('EDT-1niveau'!D9="rec","RECREATION",IF('EDT-1niveau'!D9="p","Pause méridienne",IF('EDT-1niveau'!D9="G","FRANCAIS"&amp;CHAR(10)&amp;"Grammaire",IF('EDT-1niveau'!D9="E","FRANCAIS"&amp;CHAR(10)&amp;"Ecriture",IF('EDT-1niveau'!D9="M","MATHEMATIQUES",IF('EDT-1niveau'!D9="F","FRANCAIS",IF('EDT-1niveau'!D9="LC","FRANCAIS"&amp;CHAR(10)&amp;"Lecture et comp. de l'écrit",IF('EDT-1niveau'!D9="CLA","FRANCAIS"&amp;CHAR(10)&amp;"Culture littéraire et artistique",IF('EDT-1niveau'!D9="LO","FRANCAIS"&amp;CHAR(10)&amp;"Langage oral",IF('EDT-1niveau'!D9="L","FRANCAIS"&amp;CHAR(10)&amp;"Lexique",IF('EDT-1niveau'!D9="CM","MATHEMATIQUES"&amp;CHAR(10)&amp;"Calcul mental",IF('EDT-1niveau'!D9="GM","MATHEMATIQUES"&amp;CHAR(10)&amp;"Grandeurs et mesures",IF('EDT-1niveau'!D9="NC","MATHEMATIQUES"&amp;CHAR(10)&amp;"Nombres et calculs",IF('EDT-1niveau'!D9="EG","MATHEMATIQUES"&amp;CHAR(10)&amp;"Espace et Géométrie",IF('EDT-1niveau'!D9="S","Sciences et technologie",IF('EDT-1niveau'!D9="H","Histoire",IF('EDT-1niveau'!D9="Geo","Géographie",IF('EDT-1niveau'!D9="EMC","Enseig. mor. et civ.",IF('EDT-1niveau'!D9="EPS","Educ. phys. et sportive",IF('EDT-1niveau'!D9="EM","Educ. musicale",IF('EDT-1niveau'!D9="AP","Arts plastiques",IF('EDT-1niveau'!D9="HDA","Hist. des arts",IF('EDT-1niveau'!D9="QM","Questionner le monde",IF('EDT-1niveau'!D9="LV","Langue vivante",IF('EDT-1niveau'!D9="APC","Activ. pédag. complémentaires",""))))))))))))))))))))))))))</f>
        <v/>
      </c>
      <c r="J5" s="14" t="str">
        <f>IF(I5&lt;&gt;"","MERCREDI","")</f>
        <v/>
      </c>
      <c r="K5" s="100" t="str">
        <f>'EDT-1niveau'!E9</f>
        <v/>
      </c>
      <c r="L5" s="14" t="str">
        <f>IF('EDT-1niveau'!E9="O","FRANCAIS"&amp;CHAR(10)&amp;"Orthographe",IF('EDT-1niveau'!E9="rec","RECREATION",IF('EDT-1niveau'!E9="p","Pause méridienne",IF('EDT-1niveau'!E9="G","FRANCAIS"&amp;CHAR(10)&amp;"Grammaire",IF('EDT-1niveau'!E9="E","FRANCAIS"&amp;CHAR(10)&amp;"Ecriture",IF('EDT-1niveau'!E9="M","MATHEMATIQUES",IF('EDT-1niveau'!E9="F","FRANCAIS",IF('EDT-1niveau'!E9="LC","FRANCAIS"&amp;CHAR(10)&amp;"Lecture et comp. de l'écrit",IF('EDT-1niveau'!E9="CLA","FRANCAIS"&amp;CHAR(10)&amp;"Culture littéraire et artistique",IF('EDT-1niveau'!E9="LO","FRANCAIS"&amp;CHAR(10)&amp;"Langage oral",IF('EDT-1niveau'!E9="L","FRANCAIS"&amp;CHAR(10)&amp;"Lexique",IF('EDT-1niveau'!E9="CM","MATHEMATIQUES"&amp;CHAR(10)&amp;"Calcul mental",IF('EDT-1niveau'!E9="GM","MATHEMATIQUES"&amp;CHAR(10)&amp;"Grandeurs et mesures",IF('EDT-1niveau'!E9="NC","MATHEMATIQUES"&amp;CHAR(10)&amp;"Nombres et calculs",IF('EDT-1niveau'!E9="EG","MATHEMATIQUES"&amp;CHAR(10)&amp;"Espace et Géométrie",IF('EDT-1niveau'!E9="S","Sciences et technologie",IF('EDT-1niveau'!E9="H","Histoire",IF('EDT-1niveau'!E9="Geo","Géographie",IF('EDT-1niveau'!E9="EMC","Enseig. mor. et civ.",IF('EDT-1niveau'!E9="EPS","Educ. phys. et sportive",IF('EDT-1niveau'!E9="EM","Educ. musicale",IF('EDT-1niveau'!E9="AP","Arts plastiques",IF('EDT-1niveau'!E9="HDA","Hist. des arts",IF('EDT-1niveau'!E9="QM","Questionner le monde",IF('EDT-1niveau'!E9="LV","Langue vivante",IF('EDT-1niveau'!E9="APC","Activ. pédag. complémentaires",""))))))))))))))))))))))))))</f>
        <v/>
      </c>
      <c r="M5" s="14" t="str">
        <f t="shared" ref="M5:M68" si="2">IF(L5&lt;&gt;"","JEUDI","")</f>
        <v/>
      </c>
      <c r="N5" s="100" t="str">
        <f>'EDT-1niveau'!F9</f>
        <v/>
      </c>
      <c r="O5" s="14" t="str">
        <f>IF('EDT-1niveau'!F9="O","FRANCAIS"&amp;CHAR(10)&amp;"Orthographe",IF('EDT-1niveau'!F9="rec","RECREATION",IF('EDT-1niveau'!F9="p","Pause méridienne",IF('EDT-1niveau'!F9="G","FRANCAIS"&amp;CHAR(10)&amp;"Grammaire",IF('EDT-1niveau'!F9="E","FRANCAIS"&amp;CHAR(10)&amp;"Ecriture",IF('EDT-1niveau'!F9="M","MATHEMATIQUES",IF('EDT-1niveau'!F9="F","FRANCAIS",IF('EDT-1niveau'!F9="LC","FRANCAIS"&amp;CHAR(10)&amp;"Lecture et comp. de l'écrit",IF('EDT-1niveau'!F9="CLA","FRANCAIS"&amp;CHAR(10)&amp;"Culture littéraire et artistique",IF('EDT-1niveau'!F9="LO","FRANCAIS"&amp;CHAR(10)&amp;"Langage oral",IF('EDT-1niveau'!F9="L","FRANCAIS"&amp;CHAR(10)&amp;"Lexique",IF('EDT-1niveau'!F9="CM","MATHEMATIQUES"&amp;CHAR(10)&amp;"Calcul mental",IF('EDT-1niveau'!F9="GM","MATHEMATIQUES"&amp;CHAR(10)&amp;"Grandeurs et mesures",IF('EDT-1niveau'!F9="NC","MATHEMATIQUES"&amp;CHAR(10)&amp;"Nombres et calculs",IF('EDT-1niveau'!F9="EG","MATHEMATIQUES"&amp;CHAR(10)&amp;"Espace et Géométrie",IF('EDT-1niveau'!F9="S","Sciences et technologie",IF('EDT-1niveau'!F9="H","Histoire",IF('EDT-1niveau'!F9="Geo","Géographie",IF('EDT-1niveau'!F9="EMC","Enseig. mor. et civ.",IF('EDT-1niveau'!F9="EPS","Educ. phys. et sportive",IF('EDT-1niveau'!F9="EM","Educ. musicale",IF('EDT-1niveau'!F9="AP","Arts plastiques",IF('EDT-1niveau'!F9="HDA","Hist. des arts",IF('EDT-1niveau'!F9="QM","Questionner le monde",IF('EDT-1niveau'!F9="LV","Langue vivante",IF('EDT-1niveau'!F9="APC","Activ. pédag. complémentaires",""))))))))))))))))))))))))))</f>
        <v/>
      </c>
      <c r="P5" s="39" t="str">
        <f t="shared" ref="P5:P68" si="3">IF(O5&lt;&gt;"","VENDREDI","")</f>
        <v/>
      </c>
      <c r="R5" s="35" t="s">
        <v>16</v>
      </c>
      <c r="S5" s="41">
        <f>COUNTIF($B$4:$N$150,R5)*'POUR COMMENCER'!$H$29</f>
        <v>0</v>
      </c>
    </row>
    <row r="6" spans="1:19" x14ac:dyDescent="0.3">
      <c r="A6" s="4" t="str">
        <f>IF('POUR COMMENCER'!$E$14&gt;=A5,A5+'POUR COMMENCER'!$H$29,"")</f>
        <v/>
      </c>
      <c r="B6" s="100" t="str">
        <f>'EDT-1niveau'!B10</f>
        <v/>
      </c>
      <c r="C6" s="14" t="str">
        <f>IF('EDT-1niveau'!B10="O","FRANCAIS"&amp;CHAR(10)&amp;"Orthographe",IF('EDT-1niveau'!B10="rec","RECREATION",IF('EDT-1niveau'!B10="p","Pause méridienne",IF('EDT-1niveau'!B10="G","FRANCAIS"&amp;CHAR(10)&amp;"Grammaire",IF('EDT-1niveau'!B10="E","FRANCAIS"&amp;CHAR(10)&amp;"Ecriture",IF('EDT-1niveau'!B10="M","MATHEMATIQUES",IF('EDT-1niveau'!B10="F","FRANCAIS",IF('EDT-1niveau'!B10="LC","FRANCAIS"&amp;CHAR(10)&amp;"Lecture et comp. de l'écrit",IF('EDT-1niveau'!B10="CLA","FRANCAIS"&amp;CHAR(10)&amp;"Culture littéraire et artistique",IF('EDT-1niveau'!B10="LO","FRANCAIS"&amp;CHAR(10)&amp;"Langage oral",IF('EDT-1niveau'!B10="L","FRANCAIS"&amp;CHAR(10)&amp;"Lexique",IF('EDT-1niveau'!B10="CM","MATHEMATIQUES"&amp;CHAR(10)&amp;"Calcul mental",IF('EDT-1niveau'!B10="GM","MATHEMATIQUES"&amp;CHAR(10)&amp;"Grandeurs et mesures",IF('EDT-1niveau'!B10="NC","MATHEMATIQUES"&amp;CHAR(10)&amp;"Nombres et calculs",IF('EDT-1niveau'!B10="EG","MATHEMATIQUES"&amp;CHAR(10)&amp;"Espace et Géométrie",IF('EDT-1niveau'!B10="S","Sciences et technologie",IF('EDT-1niveau'!B10="H","Histoire",IF('EDT-1niveau'!B10="Geo","Géographie",IF('EDT-1niveau'!B10="EMC","Enseig. mor. et civ.",IF('EDT-1niveau'!B10="EPS","Educ. phys. et sportive",IF('EDT-1niveau'!B10="EM","Educ. musicale",IF('EDT-1niveau'!B10="AP","Arts plastiques",IF('EDT-1niveau'!B10="HDA","Hist. des arts",IF('EDT-1niveau'!B10="QM","Questionner le monde",IF('EDT-1niveau'!B10="LV","Langue vivante",IF('EDT-1niveau'!B10="APC","Activ. pédag. complémentaires",""))))))))))))))))))))))))))</f>
        <v/>
      </c>
      <c r="D6" s="14" t="str">
        <f t="shared" si="0"/>
        <v/>
      </c>
      <c r="E6" s="100" t="str">
        <f>'EDT-1niveau'!C10</f>
        <v/>
      </c>
      <c r="F6" s="14" t="str">
        <f>IF('EDT-1niveau'!C10="O","FRANCAIS"&amp;CHAR(10)&amp;"Orthographe",IF('EDT-1niveau'!C10="rec","RECREATION",IF('EDT-1niveau'!C10="p","Pause méridienne",IF('EDT-1niveau'!C10="G","FRANCAIS"&amp;CHAR(10)&amp;"Grammaire",IF('EDT-1niveau'!C10="E","FRANCAIS"&amp;CHAR(10)&amp;"Ecriture",IF('EDT-1niveau'!C10="M","MATHEMATIQUES",IF('EDT-1niveau'!C10="F","FRANCAIS",IF('EDT-1niveau'!C10="LC","FRANCAIS"&amp;CHAR(10)&amp;"Lecture et comp. de l'écrit",IF('EDT-1niveau'!C10="CLA","FRANCAIS"&amp;CHAR(10)&amp;"Culture littéraire et artistique",IF('EDT-1niveau'!C10="LO","FRANCAIS"&amp;CHAR(10)&amp;"Langage oral",IF('EDT-1niveau'!C10="L","FRANCAIS"&amp;CHAR(10)&amp;"Lexique",IF('EDT-1niveau'!C10="CM","MATHEMATIQUES"&amp;CHAR(10)&amp;"Calcul mental",IF('EDT-1niveau'!C10="GM","MATHEMATIQUES"&amp;CHAR(10)&amp;"Grandeurs et mesures",IF('EDT-1niveau'!C10="NC","MATHEMATIQUES"&amp;CHAR(10)&amp;"Nombres et calculs",IF('EDT-1niveau'!C10="EG","MATHEMATIQUES"&amp;CHAR(10)&amp;"Espace et Géométrie",IF('EDT-1niveau'!C10="S","Sciences et technologie",IF('EDT-1niveau'!C10="H","Histoire",IF('EDT-1niveau'!C10="Geo","Géographie",IF('EDT-1niveau'!C10="EMC","Enseig. mor. et civ.",IF('EDT-1niveau'!C10="EPS","Educ. phys. et sportive",IF('EDT-1niveau'!C10="EM","Educ. musicale",IF('EDT-1niveau'!C10="AP","Arts plastiques",IF('EDT-1niveau'!C10="HDA","Hist. des arts",IF('EDT-1niveau'!C10="QM","Questionner le monde",IF('EDT-1niveau'!C10="LV","Langue vivante",IF('EDT-1niveau'!C10="APC","Activ. pédag. complémentaires",""))))))))))))))))))))))))))</f>
        <v/>
      </c>
      <c r="G6" s="14" t="str">
        <f t="shared" si="1"/>
        <v/>
      </c>
      <c r="H6" s="100" t="str">
        <f>'EDT-1niveau'!D10</f>
        <v/>
      </c>
      <c r="I6" s="14" t="str">
        <f>IF('EDT-1niveau'!D10="O","FRANCAIS"&amp;CHAR(10)&amp;"Orthographe",IF('EDT-1niveau'!D10="rec","RECREATION",IF('EDT-1niveau'!D10="p","Pause méridienne",IF('EDT-1niveau'!D10="G","FRANCAIS"&amp;CHAR(10)&amp;"Grammaire",IF('EDT-1niveau'!D10="E","FRANCAIS"&amp;CHAR(10)&amp;"Ecriture",IF('EDT-1niveau'!D10="M","MATHEMATIQUES",IF('EDT-1niveau'!D10="F","FRANCAIS",IF('EDT-1niveau'!D10="LC","FRANCAIS"&amp;CHAR(10)&amp;"Lecture et comp. de l'écrit",IF('EDT-1niveau'!D10="CLA","FRANCAIS"&amp;CHAR(10)&amp;"Culture littéraire et artistique",IF('EDT-1niveau'!D10="LO","FRANCAIS"&amp;CHAR(10)&amp;"Langage oral",IF('EDT-1niveau'!D10="L","FRANCAIS"&amp;CHAR(10)&amp;"Lexique",IF('EDT-1niveau'!D10="CM","MATHEMATIQUES"&amp;CHAR(10)&amp;"Calcul mental",IF('EDT-1niveau'!D10="GM","MATHEMATIQUES"&amp;CHAR(10)&amp;"Grandeurs et mesures",IF('EDT-1niveau'!D10="NC","MATHEMATIQUES"&amp;CHAR(10)&amp;"Nombres et calculs",IF('EDT-1niveau'!D10="EG","MATHEMATIQUES"&amp;CHAR(10)&amp;"Espace et Géométrie",IF('EDT-1niveau'!D10="S","Sciences et technologie",IF('EDT-1niveau'!D10="H","Histoire",IF('EDT-1niveau'!D10="Geo","Géographie",IF('EDT-1niveau'!D10="EMC","Enseig. mor. et civ.",IF('EDT-1niveau'!D10="EPS","Educ. phys. et sportive",IF('EDT-1niveau'!D10="EM","Educ. musicale",IF('EDT-1niveau'!D10="AP","Arts plastiques",IF('EDT-1niveau'!D10="HDA","Hist. des arts",IF('EDT-1niveau'!D10="QM","Questionner le monde",IF('EDT-1niveau'!D10="LV","Langue vivante",IF('EDT-1niveau'!D10="APC","Activ. pédag. complémentaires",""))))))))))))))))))))))))))</f>
        <v/>
      </c>
      <c r="J6" s="14" t="str">
        <f t="shared" ref="J6:J69" si="4">IF(I6&lt;&gt;"","MERCREDI","")</f>
        <v/>
      </c>
      <c r="K6" s="100" t="str">
        <f>'EDT-1niveau'!E10</f>
        <v/>
      </c>
      <c r="L6" s="14" t="str">
        <f>IF('EDT-1niveau'!E10="O","FRANCAIS"&amp;CHAR(10)&amp;"Orthographe",IF('EDT-1niveau'!E10="rec","RECREATION",IF('EDT-1niveau'!E10="p","Pause méridienne",IF('EDT-1niveau'!E10="G","FRANCAIS"&amp;CHAR(10)&amp;"Grammaire",IF('EDT-1niveau'!E10="E","FRANCAIS"&amp;CHAR(10)&amp;"Ecriture",IF('EDT-1niveau'!E10="M","MATHEMATIQUES",IF('EDT-1niveau'!E10="F","FRANCAIS",IF('EDT-1niveau'!E10="LC","FRANCAIS"&amp;CHAR(10)&amp;"Lecture et comp. de l'écrit",IF('EDT-1niveau'!E10="CLA","FRANCAIS"&amp;CHAR(10)&amp;"Culture littéraire et artistique",IF('EDT-1niveau'!E10="LO","FRANCAIS"&amp;CHAR(10)&amp;"Langage oral",IF('EDT-1niveau'!E10="L","FRANCAIS"&amp;CHAR(10)&amp;"Lexique",IF('EDT-1niveau'!E10="CM","MATHEMATIQUES"&amp;CHAR(10)&amp;"Calcul mental",IF('EDT-1niveau'!E10="GM","MATHEMATIQUES"&amp;CHAR(10)&amp;"Grandeurs et mesures",IF('EDT-1niveau'!E10="NC","MATHEMATIQUES"&amp;CHAR(10)&amp;"Nombres et calculs",IF('EDT-1niveau'!E10="EG","MATHEMATIQUES"&amp;CHAR(10)&amp;"Espace et Géométrie",IF('EDT-1niveau'!E10="S","Sciences et technologie",IF('EDT-1niveau'!E10="H","Histoire",IF('EDT-1niveau'!E10="Geo","Géographie",IF('EDT-1niveau'!E10="EMC","Enseig. mor. et civ.",IF('EDT-1niveau'!E10="EPS","Educ. phys. et sportive",IF('EDT-1niveau'!E10="EM","Educ. musicale",IF('EDT-1niveau'!E10="AP","Arts plastiques",IF('EDT-1niveau'!E10="HDA","Hist. des arts",IF('EDT-1niveau'!E10="QM","Questionner le monde",IF('EDT-1niveau'!E10="LV","Langue vivante",IF('EDT-1niveau'!E10="APC","Activ. pédag. complémentaires",""))))))))))))))))))))))))))</f>
        <v/>
      </c>
      <c r="M6" s="14" t="str">
        <f t="shared" si="2"/>
        <v/>
      </c>
      <c r="N6" s="100" t="str">
        <f>'EDT-1niveau'!F10</f>
        <v/>
      </c>
      <c r="O6" s="14" t="str">
        <f>IF('EDT-1niveau'!F10="O","FRANCAIS"&amp;CHAR(10)&amp;"Orthographe",IF('EDT-1niveau'!F10="rec","RECREATION",IF('EDT-1niveau'!F10="p","Pause méridienne",IF('EDT-1niveau'!F10="G","FRANCAIS"&amp;CHAR(10)&amp;"Grammaire",IF('EDT-1niveau'!F10="E","FRANCAIS"&amp;CHAR(10)&amp;"Ecriture",IF('EDT-1niveau'!F10="M","MATHEMATIQUES",IF('EDT-1niveau'!F10="F","FRANCAIS",IF('EDT-1niveau'!F10="LC","FRANCAIS"&amp;CHAR(10)&amp;"Lecture et comp. de l'écrit",IF('EDT-1niveau'!F10="CLA","FRANCAIS"&amp;CHAR(10)&amp;"Culture littéraire et artistique",IF('EDT-1niveau'!F10="LO","FRANCAIS"&amp;CHAR(10)&amp;"Langage oral",IF('EDT-1niveau'!F10="L","FRANCAIS"&amp;CHAR(10)&amp;"Lexique",IF('EDT-1niveau'!F10="CM","MATHEMATIQUES"&amp;CHAR(10)&amp;"Calcul mental",IF('EDT-1niveau'!F10="GM","MATHEMATIQUES"&amp;CHAR(10)&amp;"Grandeurs et mesures",IF('EDT-1niveau'!F10="NC","MATHEMATIQUES"&amp;CHAR(10)&amp;"Nombres et calculs",IF('EDT-1niveau'!F10="EG","MATHEMATIQUES"&amp;CHAR(10)&amp;"Espace et Géométrie",IF('EDT-1niveau'!F10="S","Sciences et technologie",IF('EDT-1niveau'!F10="H","Histoire",IF('EDT-1niveau'!F10="Geo","Géographie",IF('EDT-1niveau'!F10="EMC","Enseig. mor. et civ.",IF('EDT-1niveau'!F10="EPS","Educ. phys. et sportive",IF('EDT-1niveau'!F10="EM","Educ. musicale",IF('EDT-1niveau'!F10="AP","Arts plastiques",IF('EDT-1niveau'!F10="HDA","Hist. des arts",IF('EDT-1niveau'!F10="QM","Questionner le monde",IF('EDT-1niveau'!F10="LV","Langue vivante",IF('EDT-1niveau'!F10="APC","Activ. pédag. complémentaires",""))))))))))))))))))))))))))</f>
        <v/>
      </c>
      <c r="P6" s="39" t="str">
        <f t="shared" si="3"/>
        <v/>
      </c>
      <c r="R6" s="35" t="s">
        <v>137</v>
      </c>
      <c r="S6" s="41">
        <f>COUNTIF($B$4:$N$150,R6)*'POUR COMMENCER'!$H$29</f>
        <v>0</v>
      </c>
    </row>
    <row r="7" spans="1:19" x14ac:dyDescent="0.3">
      <c r="A7" s="4" t="e">
        <f>IF('POUR COMMENCER'!$E$14&gt;=A6,A6+'POUR COMMENCER'!$H$29,"")</f>
        <v>#VALUE!</v>
      </c>
      <c r="B7" s="100" t="str">
        <f>'EDT-1niveau'!B11</f>
        <v/>
      </c>
      <c r="C7" s="14" t="str">
        <f>IF('EDT-1niveau'!B11="O","FRANCAIS"&amp;CHAR(10)&amp;"Orthographe",IF('EDT-1niveau'!B11="rec","RECREATION",IF('EDT-1niveau'!B11="p","Pause méridienne",IF('EDT-1niveau'!B11="G","FRANCAIS"&amp;CHAR(10)&amp;"Grammaire",IF('EDT-1niveau'!B11="E","FRANCAIS"&amp;CHAR(10)&amp;"Ecriture",IF('EDT-1niveau'!B11="M","MATHEMATIQUES",IF('EDT-1niveau'!B11="F","FRANCAIS",IF('EDT-1niveau'!B11="LC","FRANCAIS"&amp;CHAR(10)&amp;"Lecture et comp. de l'écrit",IF('EDT-1niveau'!B11="CLA","FRANCAIS"&amp;CHAR(10)&amp;"Culture littéraire et artistique",IF('EDT-1niveau'!B11="LO","FRANCAIS"&amp;CHAR(10)&amp;"Langage oral",IF('EDT-1niveau'!B11="L","FRANCAIS"&amp;CHAR(10)&amp;"Lexique",IF('EDT-1niveau'!B11="CM","MATHEMATIQUES"&amp;CHAR(10)&amp;"Calcul mental",IF('EDT-1niveau'!B11="GM","MATHEMATIQUES"&amp;CHAR(10)&amp;"Grandeurs et mesures",IF('EDT-1niveau'!B11="NC","MATHEMATIQUES"&amp;CHAR(10)&amp;"Nombres et calculs",IF('EDT-1niveau'!B11="EG","MATHEMATIQUES"&amp;CHAR(10)&amp;"Espace et Géométrie",IF('EDT-1niveau'!B11="S","Sciences et technologie",IF('EDT-1niveau'!B11="H","Histoire",IF('EDT-1niveau'!B11="Geo","Géographie",IF('EDT-1niveau'!B11="EMC","Enseig. mor. et civ.",IF('EDT-1niveau'!B11="EPS","Educ. phys. et sportive",IF('EDT-1niveau'!B11="EM","Educ. musicale",IF('EDT-1niveau'!B11="AP","Arts plastiques",IF('EDT-1niveau'!B11="HDA","Hist. des arts",IF('EDT-1niveau'!B11="QM","Questionner le monde",IF('EDT-1niveau'!B11="LV","Langue vivante",IF('EDT-1niveau'!B11="APC","Activ. pédag. complémentaires",""))))))))))))))))))))))))))</f>
        <v/>
      </c>
      <c r="D7" s="14" t="str">
        <f t="shared" si="0"/>
        <v/>
      </c>
      <c r="E7" s="100" t="str">
        <f>'EDT-1niveau'!C11</f>
        <v/>
      </c>
      <c r="F7" s="14" t="str">
        <f>IF('EDT-1niveau'!C11="O","FRANCAIS"&amp;CHAR(10)&amp;"Orthographe",IF('EDT-1niveau'!C11="rec","RECREATION",IF('EDT-1niveau'!C11="p","Pause méridienne",IF('EDT-1niveau'!C11="G","FRANCAIS"&amp;CHAR(10)&amp;"Grammaire",IF('EDT-1niveau'!C11="E","FRANCAIS"&amp;CHAR(10)&amp;"Ecriture",IF('EDT-1niveau'!C11="M","MATHEMATIQUES",IF('EDT-1niveau'!C11="F","FRANCAIS",IF('EDT-1niveau'!C11="LC","FRANCAIS"&amp;CHAR(10)&amp;"Lecture et comp. de l'écrit",IF('EDT-1niveau'!C11="CLA","FRANCAIS"&amp;CHAR(10)&amp;"Culture littéraire et artistique",IF('EDT-1niveau'!C11="LO","FRANCAIS"&amp;CHAR(10)&amp;"Langage oral",IF('EDT-1niveau'!C11="L","FRANCAIS"&amp;CHAR(10)&amp;"Lexique",IF('EDT-1niveau'!C11="CM","MATHEMATIQUES"&amp;CHAR(10)&amp;"Calcul mental",IF('EDT-1niveau'!C11="GM","MATHEMATIQUES"&amp;CHAR(10)&amp;"Grandeurs et mesures",IF('EDT-1niveau'!C11="NC","MATHEMATIQUES"&amp;CHAR(10)&amp;"Nombres et calculs",IF('EDT-1niveau'!C11="EG","MATHEMATIQUES"&amp;CHAR(10)&amp;"Espace et Géométrie",IF('EDT-1niveau'!C11="S","Sciences et technologie",IF('EDT-1niveau'!C11="H","Histoire",IF('EDT-1niveau'!C11="Geo","Géographie",IF('EDT-1niveau'!C11="EMC","Enseig. mor. et civ.",IF('EDT-1niveau'!C11="EPS","Educ. phys. et sportive",IF('EDT-1niveau'!C11="EM","Educ. musicale",IF('EDT-1niveau'!C11="AP","Arts plastiques",IF('EDT-1niveau'!C11="HDA","Hist. des arts",IF('EDT-1niveau'!C11="QM","Questionner le monde",IF('EDT-1niveau'!C11="LV","Langue vivante",IF('EDT-1niveau'!C11="APC","Activ. pédag. complémentaires",""))))))))))))))))))))))))))</f>
        <v/>
      </c>
      <c r="G7" s="14" t="str">
        <f t="shared" si="1"/>
        <v/>
      </c>
      <c r="H7" s="100" t="str">
        <f>'EDT-1niveau'!D11</f>
        <v/>
      </c>
      <c r="I7" s="14" t="str">
        <f>IF('EDT-1niveau'!D11="O","FRANCAIS"&amp;CHAR(10)&amp;"Orthographe",IF('EDT-1niveau'!D11="rec","RECREATION",IF('EDT-1niveau'!D11="p","Pause méridienne",IF('EDT-1niveau'!D11="G","FRANCAIS"&amp;CHAR(10)&amp;"Grammaire",IF('EDT-1niveau'!D11="E","FRANCAIS"&amp;CHAR(10)&amp;"Ecriture",IF('EDT-1niveau'!D11="M","MATHEMATIQUES",IF('EDT-1niveau'!D11="F","FRANCAIS",IF('EDT-1niveau'!D11="LC","FRANCAIS"&amp;CHAR(10)&amp;"Lecture et comp. de l'écrit",IF('EDT-1niveau'!D11="CLA","FRANCAIS"&amp;CHAR(10)&amp;"Culture littéraire et artistique",IF('EDT-1niveau'!D11="LO","FRANCAIS"&amp;CHAR(10)&amp;"Langage oral",IF('EDT-1niveau'!D11="L","FRANCAIS"&amp;CHAR(10)&amp;"Lexique",IF('EDT-1niveau'!D11="CM","MATHEMATIQUES"&amp;CHAR(10)&amp;"Calcul mental",IF('EDT-1niveau'!D11="GM","MATHEMATIQUES"&amp;CHAR(10)&amp;"Grandeurs et mesures",IF('EDT-1niveau'!D11="NC","MATHEMATIQUES"&amp;CHAR(10)&amp;"Nombres et calculs",IF('EDT-1niveau'!D11="EG","MATHEMATIQUES"&amp;CHAR(10)&amp;"Espace et Géométrie",IF('EDT-1niveau'!D11="S","Sciences et technologie",IF('EDT-1niveau'!D11="H","Histoire",IF('EDT-1niveau'!D11="Geo","Géographie",IF('EDT-1niveau'!D11="EMC","Enseig. mor. et civ.",IF('EDT-1niveau'!D11="EPS","Educ. phys. et sportive",IF('EDT-1niveau'!D11="EM","Educ. musicale",IF('EDT-1niveau'!D11="AP","Arts plastiques",IF('EDT-1niveau'!D11="HDA","Hist. des arts",IF('EDT-1niveau'!D11="QM","Questionner le monde",IF('EDT-1niveau'!D11="LV","Langue vivante",IF('EDT-1niveau'!D11="APC","Activ. pédag. complémentaires",""))))))))))))))))))))))))))</f>
        <v/>
      </c>
      <c r="J7" s="14" t="str">
        <f t="shared" si="4"/>
        <v/>
      </c>
      <c r="K7" s="100" t="str">
        <f>'EDT-1niveau'!E11</f>
        <v/>
      </c>
      <c r="L7" s="14" t="str">
        <f>IF('EDT-1niveau'!E11="O","FRANCAIS"&amp;CHAR(10)&amp;"Orthographe",IF('EDT-1niveau'!E11="rec","RECREATION",IF('EDT-1niveau'!E11="p","Pause méridienne",IF('EDT-1niveau'!E11="G","FRANCAIS"&amp;CHAR(10)&amp;"Grammaire",IF('EDT-1niveau'!E11="E","FRANCAIS"&amp;CHAR(10)&amp;"Ecriture",IF('EDT-1niveau'!E11="M","MATHEMATIQUES",IF('EDT-1niveau'!E11="F","FRANCAIS",IF('EDT-1niveau'!E11="LC","FRANCAIS"&amp;CHAR(10)&amp;"Lecture et comp. de l'écrit",IF('EDT-1niveau'!E11="CLA","FRANCAIS"&amp;CHAR(10)&amp;"Culture littéraire et artistique",IF('EDT-1niveau'!E11="LO","FRANCAIS"&amp;CHAR(10)&amp;"Langage oral",IF('EDT-1niveau'!E11="L","FRANCAIS"&amp;CHAR(10)&amp;"Lexique",IF('EDT-1niveau'!E11="CM","MATHEMATIQUES"&amp;CHAR(10)&amp;"Calcul mental",IF('EDT-1niveau'!E11="GM","MATHEMATIQUES"&amp;CHAR(10)&amp;"Grandeurs et mesures",IF('EDT-1niveau'!E11="NC","MATHEMATIQUES"&amp;CHAR(10)&amp;"Nombres et calculs",IF('EDT-1niveau'!E11="EG","MATHEMATIQUES"&amp;CHAR(10)&amp;"Espace et Géométrie",IF('EDT-1niveau'!E11="S","Sciences et technologie",IF('EDT-1niveau'!E11="H","Histoire",IF('EDT-1niveau'!E11="Geo","Géographie",IF('EDT-1niveau'!E11="EMC","Enseig. mor. et civ.",IF('EDT-1niveau'!E11="EPS","Educ. phys. et sportive",IF('EDT-1niveau'!E11="EM","Educ. musicale",IF('EDT-1niveau'!E11="AP","Arts plastiques",IF('EDT-1niveau'!E11="HDA","Hist. des arts",IF('EDT-1niveau'!E11="QM","Questionner le monde",IF('EDT-1niveau'!E11="LV","Langue vivante",IF('EDT-1niveau'!E11="APC","Activ. pédag. complémentaires",""))))))))))))))))))))))))))</f>
        <v/>
      </c>
      <c r="M7" s="14" t="str">
        <f t="shared" si="2"/>
        <v/>
      </c>
      <c r="N7" s="100" t="str">
        <f>'EDT-1niveau'!F11</f>
        <v/>
      </c>
      <c r="O7" s="14" t="str">
        <f>IF('EDT-1niveau'!F11="O","FRANCAIS"&amp;CHAR(10)&amp;"Orthographe",IF('EDT-1niveau'!F11="rec","RECREATION",IF('EDT-1niveau'!F11="p","Pause méridienne",IF('EDT-1niveau'!F11="G","FRANCAIS"&amp;CHAR(10)&amp;"Grammaire",IF('EDT-1niveau'!F11="E","FRANCAIS"&amp;CHAR(10)&amp;"Ecriture",IF('EDT-1niveau'!F11="M","MATHEMATIQUES",IF('EDT-1niveau'!F11="F","FRANCAIS",IF('EDT-1niveau'!F11="LC","FRANCAIS"&amp;CHAR(10)&amp;"Lecture et comp. de l'écrit",IF('EDT-1niveau'!F11="CLA","FRANCAIS"&amp;CHAR(10)&amp;"Culture littéraire et artistique",IF('EDT-1niveau'!F11="LO","FRANCAIS"&amp;CHAR(10)&amp;"Langage oral",IF('EDT-1niveau'!F11="L","FRANCAIS"&amp;CHAR(10)&amp;"Lexique",IF('EDT-1niveau'!F11="CM","MATHEMATIQUES"&amp;CHAR(10)&amp;"Calcul mental",IF('EDT-1niveau'!F11="GM","MATHEMATIQUES"&amp;CHAR(10)&amp;"Grandeurs et mesures",IF('EDT-1niveau'!F11="NC","MATHEMATIQUES"&amp;CHAR(10)&amp;"Nombres et calculs",IF('EDT-1niveau'!F11="EG","MATHEMATIQUES"&amp;CHAR(10)&amp;"Espace et Géométrie",IF('EDT-1niveau'!F11="S","Sciences et technologie",IF('EDT-1niveau'!F11="H","Histoire",IF('EDT-1niveau'!F11="Geo","Géographie",IF('EDT-1niveau'!F11="EMC","Enseig. mor. et civ.",IF('EDT-1niveau'!F11="EPS","Educ. phys. et sportive",IF('EDT-1niveau'!F11="EM","Educ. musicale",IF('EDT-1niveau'!F11="AP","Arts plastiques",IF('EDT-1niveau'!F11="HDA","Hist. des arts",IF('EDT-1niveau'!F11="QM","Questionner le monde",IF('EDT-1niveau'!F11="LV","Langue vivante",IF('EDT-1niveau'!F11="APC","Activ. pédag. complémentaires",""))))))))))))))))))))))))))</f>
        <v/>
      </c>
      <c r="P7" s="39" t="str">
        <f t="shared" si="3"/>
        <v/>
      </c>
      <c r="R7" s="35" t="s">
        <v>117</v>
      </c>
      <c r="S7" s="41">
        <f>COUNTIF($B$4:$N$150,R7)*'POUR COMMENCER'!$H$29</f>
        <v>0</v>
      </c>
    </row>
    <row r="8" spans="1:19" x14ac:dyDescent="0.3">
      <c r="A8" s="4" t="e">
        <f>IF('POUR COMMENCER'!$E$14&gt;=A7,A7+'POUR COMMENCER'!$H$29,"")</f>
        <v>#VALUE!</v>
      </c>
      <c r="B8" s="100" t="str">
        <f>'EDT-1niveau'!B12</f>
        <v/>
      </c>
      <c r="C8" s="14" t="str">
        <f>IF('EDT-1niveau'!B12="O","FRANCAIS"&amp;CHAR(10)&amp;"Orthographe",IF('EDT-1niveau'!B12="rec","RECREATION",IF('EDT-1niveau'!B12="p","Pause méridienne",IF('EDT-1niveau'!B12="G","FRANCAIS"&amp;CHAR(10)&amp;"Grammaire",IF('EDT-1niveau'!B12="E","FRANCAIS"&amp;CHAR(10)&amp;"Ecriture",IF('EDT-1niveau'!B12="M","MATHEMATIQUES",IF('EDT-1niveau'!B12="F","FRANCAIS",IF('EDT-1niveau'!B12="LC","FRANCAIS"&amp;CHAR(10)&amp;"Lecture et comp. de l'écrit",IF('EDT-1niveau'!B12="CLA","FRANCAIS"&amp;CHAR(10)&amp;"Culture littéraire et artistique",IF('EDT-1niveau'!B12="LO","FRANCAIS"&amp;CHAR(10)&amp;"Langage oral",IF('EDT-1niveau'!B12="L","FRANCAIS"&amp;CHAR(10)&amp;"Lexique",IF('EDT-1niveau'!B12="CM","MATHEMATIQUES"&amp;CHAR(10)&amp;"Calcul mental",IF('EDT-1niveau'!B12="GM","MATHEMATIQUES"&amp;CHAR(10)&amp;"Grandeurs et mesures",IF('EDT-1niveau'!B12="NC","MATHEMATIQUES"&amp;CHAR(10)&amp;"Nombres et calculs",IF('EDT-1niveau'!B12="EG","MATHEMATIQUES"&amp;CHAR(10)&amp;"Espace et Géométrie",IF('EDT-1niveau'!B12="S","Sciences et technologie",IF('EDT-1niveau'!B12="H","Histoire",IF('EDT-1niveau'!B12="Geo","Géographie",IF('EDT-1niveau'!B12="EMC","Enseig. mor. et civ.",IF('EDT-1niveau'!B12="EPS","Educ. phys. et sportive",IF('EDT-1niveau'!B12="EM","Educ. musicale",IF('EDT-1niveau'!B12="AP","Arts plastiques",IF('EDT-1niveau'!B12="HDA","Hist. des arts",IF('EDT-1niveau'!B12="QM","Questionner le monde",IF('EDT-1niveau'!B12="LV","Langue vivante",IF('EDT-1niveau'!B12="APC","Activ. pédag. complémentaires",""))))))))))))))))))))))))))</f>
        <v/>
      </c>
      <c r="D8" s="14" t="str">
        <f t="shared" si="0"/>
        <v/>
      </c>
      <c r="E8" s="100" t="str">
        <f>'EDT-1niveau'!C12</f>
        <v/>
      </c>
      <c r="F8" s="14" t="str">
        <f>IF('EDT-1niveau'!C12="O","FRANCAIS"&amp;CHAR(10)&amp;"Orthographe",IF('EDT-1niveau'!C12="rec","RECREATION",IF('EDT-1niveau'!C12="p","Pause méridienne",IF('EDT-1niveau'!C12="G","FRANCAIS"&amp;CHAR(10)&amp;"Grammaire",IF('EDT-1niveau'!C12="E","FRANCAIS"&amp;CHAR(10)&amp;"Ecriture",IF('EDT-1niveau'!C12="M","MATHEMATIQUES",IF('EDT-1niveau'!C12="F","FRANCAIS",IF('EDT-1niveau'!C12="LC","FRANCAIS"&amp;CHAR(10)&amp;"Lecture et comp. de l'écrit",IF('EDT-1niveau'!C12="CLA","FRANCAIS"&amp;CHAR(10)&amp;"Culture littéraire et artistique",IF('EDT-1niveau'!C12="LO","FRANCAIS"&amp;CHAR(10)&amp;"Langage oral",IF('EDT-1niveau'!C12="L","FRANCAIS"&amp;CHAR(10)&amp;"Lexique",IF('EDT-1niveau'!C12="CM","MATHEMATIQUES"&amp;CHAR(10)&amp;"Calcul mental",IF('EDT-1niveau'!C12="GM","MATHEMATIQUES"&amp;CHAR(10)&amp;"Grandeurs et mesures",IF('EDT-1niveau'!C12="NC","MATHEMATIQUES"&amp;CHAR(10)&amp;"Nombres et calculs",IF('EDT-1niveau'!C12="EG","MATHEMATIQUES"&amp;CHAR(10)&amp;"Espace et Géométrie",IF('EDT-1niveau'!C12="S","Sciences et technologie",IF('EDT-1niveau'!C12="H","Histoire",IF('EDT-1niveau'!C12="Geo","Géographie",IF('EDT-1niveau'!C12="EMC","Enseig. mor. et civ.",IF('EDT-1niveau'!C12="EPS","Educ. phys. et sportive",IF('EDT-1niveau'!C12="EM","Educ. musicale",IF('EDT-1niveau'!C12="AP","Arts plastiques",IF('EDT-1niveau'!C12="HDA","Hist. des arts",IF('EDT-1niveau'!C12="QM","Questionner le monde",IF('EDT-1niveau'!C12="LV","Langue vivante",IF('EDT-1niveau'!C12="APC","Activ. pédag. complémentaires",""))))))))))))))))))))))))))</f>
        <v/>
      </c>
      <c r="G8" s="14" t="str">
        <f t="shared" si="1"/>
        <v/>
      </c>
      <c r="H8" s="100" t="str">
        <f>'EDT-1niveau'!D12</f>
        <v/>
      </c>
      <c r="I8" s="14" t="str">
        <f>IF('EDT-1niveau'!D12="O","FRANCAIS"&amp;CHAR(10)&amp;"Orthographe",IF('EDT-1niveau'!D12="rec","RECREATION",IF('EDT-1niveau'!D12="p","Pause méridienne",IF('EDT-1niveau'!D12="G","FRANCAIS"&amp;CHAR(10)&amp;"Grammaire",IF('EDT-1niveau'!D12="E","FRANCAIS"&amp;CHAR(10)&amp;"Ecriture",IF('EDT-1niveau'!D12="M","MATHEMATIQUES",IF('EDT-1niveau'!D12="F","FRANCAIS",IF('EDT-1niveau'!D12="LC","FRANCAIS"&amp;CHAR(10)&amp;"Lecture et comp. de l'écrit",IF('EDT-1niveau'!D12="CLA","FRANCAIS"&amp;CHAR(10)&amp;"Culture littéraire et artistique",IF('EDT-1niveau'!D12="LO","FRANCAIS"&amp;CHAR(10)&amp;"Langage oral",IF('EDT-1niveau'!D12="L","FRANCAIS"&amp;CHAR(10)&amp;"Lexique",IF('EDT-1niveau'!D12="CM","MATHEMATIQUES"&amp;CHAR(10)&amp;"Calcul mental",IF('EDT-1niveau'!D12="GM","MATHEMATIQUES"&amp;CHAR(10)&amp;"Grandeurs et mesures",IF('EDT-1niveau'!D12="NC","MATHEMATIQUES"&amp;CHAR(10)&amp;"Nombres et calculs",IF('EDT-1niveau'!D12="EG","MATHEMATIQUES"&amp;CHAR(10)&amp;"Espace et Géométrie",IF('EDT-1niveau'!D12="S","Sciences et technologie",IF('EDT-1niveau'!D12="H","Histoire",IF('EDT-1niveau'!D12="Geo","Géographie",IF('EDT-1niveau'!D12="EMC","Enseig. mor. et civ.",IF('EDT-1niveau'!D12="EPS","Educ. phys. et sportive",IF('EDT-1niveau'!D12="EM","Educ. musicale",IF('EDT-1niveau'!D12="AP","Arts plastiques",IF('EDT-1niveau'!D12="HDA","Hist. des arts",IF('EDT-1niveau'!D12="QM","Questionner le monde",IF('EDT-1niveau'!D12="LV","Langue vivante",IF('EDT-1niveau'!D12="APC","Activ. pédag. complémentaires",""))))))))))))))))))))))))))</f>
        <v/>
      </c>
      <c r="J8" s="14" t="str">
        <f t="shared" si="4"/>
        <v/>
      </c>
      <c r="K8" s="100" t="str">
        <f>'EDT-1niveau'!E12</f>
        <v/>
      </c>
      <c r="L8" s="14" t="str">
        <f>IF('EDT-1niveau'!E12="O","FRANCAIS"&amp;CHAR(10)&amp;"Orthographe",IF('EDT-1niveau'!E12="rec","RECREATION",IF('EDT-1niveau'!E12="p","Pause méridienne",IF('EDT-1niveau'!E12="G","FRANCAIS"&amp;CHAR(10)&amp;"Grammaire",IF('EDT-1niveau'!E12="E","FRANCAIS"&amp;CHAR(10)&amp;"Ecriture",IF('EDT-1niveau'!E12="M","MATHEMATIQUES",IF('EDT-1niveau'!E12="F","FRANCAIS",IF('EDT-1niveau'!E12="LC","FRANCAIS"&amp;CHAR(10)&amp;"Lecture et comp. de l'écrit",IF('EDT-1niveau'!E12="CLA","FRANCAIS"&amp;CHAR(10)&amp;"Culture littéraire et artistique",IF('EDT-1niveau'!E12="LO","FRANCAIS"&amp;CHAR(10)&amp;"Langage oral",IF('EDT-1niveau'!E12="L","FRANCAIS"&amp;CHAR(10)&amp;"Lexique",IF('EDT-1niveau'!E12="CM","MATHEMATIQUES"&amp;CHAR(10)&amp;"Calcul mental",IF('EDT-1niveau'!E12="GM","MATHEMATIQUES"&amp;CHAR(10)&amp;"Grandeurs et mesures",IF('EDT-1niveau'!E12="NC","MATHEMATIQUES"&amp;CHAR(10)&amp;"Nombres et calculs",IF('EDT-1niveau'!E12="EG","MATHEMATIQUES"&amp;CHAR(10)&amp;"Espace et Géométrie",IF('EDT-1niveau'!E12="S","Sciences et technologie",IF('EDT-1niveau'!E12="H","Histoire",IF('EDT-1niveau'!E12="Geo","Géographie",IF('EDT-1niveau'!E12="EMC","Enseig. mor. et civ.",IF('EDT-1niveau'!E12="EPS","Educ. phys. et sportive",IF('EDT-1niveau'!E12="EM","Educ. musicale",IF('EDT-1niveau'!E12="AP","Arts plastiques",IF('EDT-1niveau'!E12="HDA","Hist. des arts",IF('EDT-1niveau'!E12="QM","Questionner le monde",IF('EDT-1niveau'!E12="LV","Langue vivante",IF('EDT-1niveau'!E12="APC","Activ. pédag. complémentaires",""))))))))))))))))))))))))))</f>
        <v/>
      </c>
      <c r="M8" s="14" t="str">
        <f t="shared" si="2"/>
        <v/>
      </c>
      <c r="N8" s="100" t="str">
        <f>'EDT-1niveau'!F12</f>
        <v/>
      </c>
      <c r="O8" s="14" t="str">
        <f>IF('EDT-1niveau'!F12="O","FRANCAIS"&amp;CHAR(10)&amp;"Orthographe",IF('EDT-1niveau'!F12="rec","RECREATION",IF('EDT-1niveau'!F12="p","Pause méridienne",IF('EDT-1niveau'!F12="G","FRANCAIS"&amp;CHAR(10)&amp;"Grammaire",IF('EDT-1niveau'!F12="E","FRANCAIS"&amp;CHAR(10)&amp;"Ecriture",IF('EDT-1niveau'!F12="M","MATHEMATIQUES",IF('EDT-1niveau'!F12="F","FRANCAIS",IF('EDT-1niveau'!F12="LC","FRANCAIS"&amp;CHAR(10)&amp;"Lecture et comp. de l'écrit",IF('EDT-1niveau'!F12="CLA","FRANCAIS"&amp;CHAR(10)&amp;"Culture littéraire et artistique",IF('EDT-1niveau'!F12="LO","FRANCAIS"&amp;CHAR(10)&amp;"Langage oral",IF('EDT-1niveau'!F12="L","FRANCAIS"&amp;CHAR(10)&amp;"Lexique",IF('EDT-1niveau'!F12="CM","MATHEMATIQUES"&amp;CHAR(10)&amp;"Calcul mental",IF('EDT-1niveau'!F12="GM","MATHEMATIQUES"&amp;CHAR(10)&amp;"Grandeurs et mesures",IF('EDT-1niveau'!F12="NC","MATHEMATIQUES"&amp;CHAR(10)&amp;"Nombres et calculs",IF('EDT-1niveau'!F12="EG","MATHEMATIQUES"&amp;CHAR(10)&amp;"Espace et Géométrie",IF('EDT-1niveau'!F12="S","Sciences et technologie",IF('EDT-1niveau'!F12="H","Histoire",IF('EDT-1niveau'!F12="Geo","Géographie",IF('EDT-1niveau'!F12="EMC","Enseig. mor. et civ.",IF('EDT-1niveau'!F12="EPS","Educ. phys. et sportive",IF('EDT-1niveau'!F12="EM","Educ. musicale",IF('EDT-1niveau'!F12="AP","Arts plastiques",IF('EDT-1niveau'!F12="HDA","Hist. des arts",IF('EDT-1niveau'!F12="QM","Questionner le monde",IF('EDT-1niveau'!F12="LV","Langue vivante",IF('EDT-1niveau'!F12="APC","Activ. pédag. complémentaires",""))))))))))))))))))))))))))</f>
        <v/>
      </c>
      <c r="P8" s="39" t="str">
        <f t="shared" si="3"/>
        <v/>
      </c>
      <c r="R8" s="201"/>
      <c r="S8" s="202"/>
    </row>
    <row r="9" spans="1:19" x14ac:dyDescent="0.3">
      <c r="A9" s="4" t="e">
        <f>IF('POUR COMMENCER'!$E$14&gt;=A8,A8+'POUR COMMENCER'!$H$29,"")</f>
        <v>#VALUE!</v>
      </c>
      <c r="B9" s="100" t="str">
        <f>'EDT-1niveau'!B13</f>
        <v/>
      </c>
      <c r="C9" s="14" t="str">
        <f>IF('EDT-1niveau'!B13="O","FRANCAIS"&amp;CHAR(10)&amp;"Orthographe",IF('EDT-1niveau'!B13="rec","RECREATION",IF('EDT-1niveau'!B13="p","Pause méridienne",IF('EDT-1niveau'!B13="G","FRANCAIS"&amp;CHAR(10)&amp;"Grammaire",IF('EDT-1niveau'!B13="E","FRANCAIS"&amp;CHAR(10)&amp;"Ecriture",IF('EDT-1niveau'!B13="M","MATHEMATIQUES",IF('EDT-1niveau'!B13="F","FRANCAIS",IF('EDT-1niveau'!B13="LC","FRANCAIS"&amp;CHAR(10)&amp;"Lecture et comp. de l'écrit",IF('EDT-1niveau'!B13="CLA","FRANCAIS"&amp;CHAR(10)&amp;"Culture littéraire et artistique",IF('EDT-1niveau'!B13="LO","FRANCAIS"&amp;CHAR(10)&amp;"Langage oral",IF('EDT-1niveau'!B13="L","FRANCAIS"&amp;CHAR(10)&amp;"Lexique",IF('EDT-1niveau'!B13="CM","MATHEMATIQUES"&amp;CHAR(10)&amp;"Calcul mental",IF('EDT-1niveau'!B13="GM","MATHEMATIQUES"&amp;CHAR(10)&amp;"Grandeurs et mesures",IF('EDT-1niveau'!B13="NC","MATHEMATIQUES"&amp;CHAR(10)&amp;"Nombres et calculs",IF('EDT-1niveau'!B13="EG","MATHEMATIQUES"&amp;CHAR(10)&amp;"Espace et Géométrie",IF('EDT-1niveau'!B13="S","Sciences et technologie",IF('EDT-1niveau'!B13="H","Histoire",IF('EDT-1niveau'!B13="Geo","Géographie",IF('EDT-1niveau'!B13="EMC","Enseig. mor. et civ.",IF('EDT-1niveau'!B13="EPS","Educ. phys. et sportive",IF('EDT-1niveau'!B13="EM","Educ. musicale",IF('EDT-1niveau'!B13="AP","Arts plastiques",IF('EDT-1niveau'!B13="HDA","Hist. des arts",IF('EDT-1niveau'!B13="QM","Questionner le monde",IF('EDT-1niveau'!B13="LV","Langue vivante",IF('EDT-1niveau'!B13="APC","Activ. pédag. complémentaires",""))))))))))))))))))))))))))</f>
        <v/>
      </c>
      <c r="D9" s="14" t="str">
        <f t="shared" si="0"/>
        <v/>
      </c>
      <c r="E9" s="100" t="str">
        <f>'EDT-1niveau'!C13</f>
        <v/>
      </c>
      <c r="F9" s="14" t="str">
        <f>IF('EDT-1niveau'!C13="O","FRANCAIS"&amp;CHAR(10)&amp;"Orthographe",IF('EDT-1niveau'!C13="rec","RECREATION",IF('EDT-1niveau'!C13="p","Pause méridienne",IF('EDT-1niveau'!C13="G","FRANCAIS"&amp;CHAR(10)&amp;"Grammaire",IF('EDT-1niveau'!C13="E","FRANCAIS"&amp;CHAR(10)&amp;"Ecriture",IF('EDT-1niveau'!C13="M","MATHEMATIQUES",IF('EDT-1niveau'!C13="F","FRANCAIS",IF('EDT-1niveau'!C13="LC","FRANCAIS"&amp;CHAR(10)&amp;"Lecture et comp. de l'écrit",IF('EDT-1niveau'!C13="CLA","FRANCAIS"&amp;CHAR(10)&amp;"Culture littéraire et artistique",IF('EDT-1niveau'!C13="LO","FRANCAIS"&amp;CHAR(10)&amp;"Langage oral",IF('EDT-1niveau'!C13="L","FRANCAIS"&amp;CHAR(10)&amp;"Lexique",IF('EDT-1niveau'!C13="CM","MATHEMATIQUES"&amp;CHAR(10)&amp;"Calcul mental",IF('EDT-1niveau'!C13="GM","MATHEMATIQUES"&amp;CHAR(10)&amp;"Grandeurs et mesures",IF('EDT-1niveau'!C13="NC","MATHEMATIQUES"&amp;CHAR(10)&amp;"Nombres et calculs",IF('EDT-1niveau'!C13="EG","MATHEMATIQUES"&amp;CHAR(10)&amp;"Espace et Géométrie",IF('EDT-1niveau'!C13="S","Sciences et technologie",IF('EDT-1niveau'!C13="H","Histoire",IF('EDT-1niveau'!C13="Geo","Géographie",IF('EDT-1niveau'!C13="EMC","Enseig. mor. et civ.",IF('EDT-1niveau'!C13="EPS","Educ. phys. et sportive",IF('EDT-1niveau'!C13="EM","Educ. musicale",IF('EDT-1niveau'!C13="AP","Arts plastiques",IF('EDT-1niveau'!C13="HDA","Hist. des arts",IF('EDT-1niveau'!C13="QM","Questionner le monde",IF('EDT-1niveau'!C13="LV","Langue vivante",IF('EDT-1niveau'!C13="APC","Activ. pédag. complémentaires",""))))))))))))))))))))))))))</f>
        <v/>
      </c>
      <c r="G9" s="14" t="str">
        <f t="shared" si="1"/>
        <v/>
      </c>
      <c r="H9" s="100" t="str">
        <f>'EDT-1niveau'!D13</f>
        <v/>
      </c>
      <c r="I9" s="14" t="str">
        <f>IF('EDT-1niveau'!D13="O","FRANCAIS"&amp;CHAR(10)&amp;"Orthographe",IF('EDT-1niveau'!D13="rec","RECREATION",IF('EDT-1niveau'!D13="p","Pause méridienne",IF('EDT-1niveau'!D13="G","FRANCAIS"&amp;CHAR(10)&amp;"Grammaire",IF('EDT-1niveau'!D13="E","FRANCAIS"&amp;CHAR(10)&amp;"Ecriture",IF('EDT-1niveau'!D13="M","MATHEMATIQUES",IF('EDT-1niveau'!D13="F","FRANCAIS",IF('EDT-1niveau'!D13="LC","FRANCAIS"&amp;CHAR(10)&amp;"Lecture et comp. de l'écrit",IF('EDT-1niveau'!D13="CLA","FRANCAIS"&amp;CHAR(10)&amp;"Culture littéraire et artistique",IF('EDT-1niveau'!D13="LO","FRANCAIS"&amp;CHAR(10)&amp;"Langage oral",IF('EDT-1niveau'!D13="L","FRANCAIS"&amp;CHAR(10)&amp;"Lexique",IF('EDT-1niveau'!D13="CM","MATHEMATIQUES"&amp;CHAR(10)&amp;"Calcul mental",IF('EDT-1niveau'!D13="GM","MATHEMATIQUES"&amp;CHAR(10)&amp;"Grandeurs et mesures",IF('EDT-1niveau'!D13="NC","MATHEMATIQUES"&amp;CHAR(10)&amp;"Nombres et calculs",IF('EDT-1niveau'!D13="EG","MATHEMATIQUES"&amp;CHAR(10)&amp;"Espace et Géométrie",IF('EDT-1niveau'!D13="S","Sciences et technologie",IF('EDT-1niveau'!D13="H","Histoire",IF('EDT-1niveau'!D13="Geo","Géographie",IF('EDT-1niveau'!D13="EMC","Enseig. mor. et civ.",IF('EDT-1niveau'!D13="EPS","Educ. phys. et sportive",IF('EDT-1niveau'!D13="EM","Educ. musicale",IF('EDT-1niveau'!D13="AP","Arts plastiques",IF('EDT-1niveau'!D13="HDA","Hist. des arts",IF('EDT-1niveau'!D13="QM","Questionner le monde",IF('EDT-1niveau'!D13="LV","Langue vivante",IF('EDT-1niveau'!D13="APC","Activ. pédag. complémentaires",""))))))))))))))))))))))))))</f>
        <v/>
      </c>
      <c r="J9" s="14" t="str">
        <f t="shared" si="4"/>
        <v/>
      </c>
      <c r="K9" s="100" t="str">
        <f>'EDT-1niveau'!E13</f>
        <v/>
      </c>
      <c r="L9" s="14" t="str">
        <f>IF('EDT-1niveau'!E13="O","FRANCAIS"&amp;CHAR(10)&amp;"Orthographe",IF('EDT-1niveau'!E13="rec","RECREATION",IF('EDT-1niveau'!E13="p","Pause méridienne",IF('EDT-1niveau'!E13="G","FRANCAIS"&amp;CHAR(10)&amp;"Grammaire",IF('EDT-1niveau'!E13="E","FRANCAIS"&amp;CHAR(10)&amp;"Ecriture",IF('EDT-1niveau'!E13="M","MATHEMATIQUES",IF('EDT-1niveau'!E13="F","FRANCAIS",IF('EDT-1niveau'!E13="LC","FRANCAIS"&amp;CHAR(10)&amp;"Lecture et comp. de l'écrit",IF('EDT-1niveau'!E13="CLA","FRANCAIS"&amp;CHAR(10)&amp;"Culture littéraire et artistique",IF('EDT-1niveau'!E13="LO","FRANCAIS"&amp;CHAR(10)&amp;"Langage oral",IF('EDT-1niveau'!E13="L","FRANCAIS"&amp;CHAR(10)&amp;"Lexique",IF('EDT-1niveau'!E13="CM","MATHEMATIQUES"&amp;CHAR(10)&amp;"Calcul mental",IF('EDT-1niveau'!E13="GM","MATHEMATIQUES"&amp;CHAR(10)&amp;"Grandeurs et mesures",IF('EDT-1niveau'!E13="NC","MATHEMATIQUES"&amp;CHAR(10)&amp;"Nombres et calculs",IF('EDT-1niveau'!E13="EG","MATHEMATIQUES"&amp;CHAR(10)&amp;"Espace et Géométrie",IF('EDT-1niveau'!E13="S","Sciences et technologie",IF('EDT-1niveau'!E13="H","Histoire",IF('EDT-1niveau'!E13="Geo","Géographie",IF('EDT-1niveau'!E13="EMC","Enseig. mor. et civ.",IF('EDT-1niveau'!E13="EPS","Educ. phys. et sportive",IF('EDT-1niveau'!E13="EM","Educ. musicale",IF('EDT-1niveau'!E13="AP","Arts plastiques",IF('EDT-1niveau'!E13="HDA","Hist. des arts",IF('EDT-1niveau'!E13="QM","Questionner le monde",IF('EDT-1niveau'!E13="LV","Langue vivante",IF('EDT-1niveau'!E13="APC","Activ. pédag. complémentaires",""))))))))))))))))))))))))))</f>
        <v/>
      </c>
      <c r="M9" s="14" t="str">
        <f t="shared" si="2"/>
        <v/>
      </c>
      <c r="N9" s="100" t="str">
        <f>'EDT-1niveau'!F13</f>
        <v/>
      </c>
      <c r="O9" s="14" t="str">
        <f>IF('EDT-1niveau'!F13="O","FRANCAIS"&amp;CHAR(10)&amp;"Orthographe",IF('EDT-1niveau'!F13="rec","RECREATION",IF('EDT-1niveau'!F13="p","Pause méridienne",IF('EDT-1niveau'!F13="G","FRANCAIS"&amp;CHAR(10)&amp;"Grammaire",IF('EDT-1niveau'!F13="E","FRANCAIS"&amp;CHAR(10)&amp;"Ecriture",IF('EDT-1niveau'!F13="M","MATHEMATIQUES",IF('EDT-1niveau'!F13="F","FRANCAIS",IF('EDT-1niveau'!F13="LC","FRANCAIS"&amp;CHAR(10)&amp;"Lecture et comp. de l'écrit",IF('EDT-1niveau'!F13="CLA","FRANCAIS"&amp;CHAR(10)&amp;"Culture littéraire et artistique",IF('EDT-1niveau'!F13="LO","FRANCAIS"&amp;CHAR(10)&amp;"Langage oral",IF('EDT-1niveau'!F13="L","FRANCAIS"&amp;CHAR(10)&amp;"Lexique",IF('EDT-1niveau'!F13="CM","MATHEMATIQUES"&amp;CHAR(10)&amp;"Calcul mental",IF('EDT-1niveau'!F13="GM","MATHEMATIQUES"&amp;CHAR(10)&amp;"Grandeurs et mesures",IF('EDT-1niveau'!F13="NC","MATHEMATIQUES"&amp;CHAR(10)&amp;"Nombres et calculs",IF('EDT-1niveau'!F13="EG","MATHEMATIQUES"&amp;CHAR(10)&amp;"Espace et Géométrie",IF('EDT-1niveau'!F13="S","Sciences et technologie",IF('EDT-1niveau'!F13="H","Histoire",IF('EDT-1niveau'!F13="Geo","Géographie",IF('EDT-1niveau'!F13="EMC","Enseig. mor. et civ.",IF('EDT-1niveau'!F13="EPS","Educ. phys. et sportive",IF('EDT-1niveau'!F13="EM","Educ. musicale",IF('EDT-1niveau'!F13="AP","Arts plastiques",IF('EDT-1niveau'!F13="HDA","Hist. des arts",IF('EDT-1niveau'!F13="QM","Questionner le monde",IF('EDT-1niveau'!F13="LV","Langue vivante",IF('EDT-1niveau'!F13="APC","Activ. pédag. complémentaires",""))))))))))))))))))))))))))</f>
        <v/>
      </c>
      <c r="P9" s="39" t="str">
        <f t="shared" si="3"/>
        <v/>
      </c>
      <c r="R9" s="37" t="s">
        <v>141</v>
      </c>
      <c r="S9" s="42">
        <f>SUM(S10:S17)</f>
        <v>0</v>
      </c>
    </row>
    <row r="10" spans="1:19" x14ac:dyDescent="0.3">
      <c r="A10" s="4" t="e">
        <f>IF('POUR COMMENCER'!$E$14&gt;=A9,A9+'POUR COMMENCER'!$H$29,"")</f>
        <v>#VALUE!</v>
      </c>
      <c r="B10" s="100" t="str">
        <f>'EDT-1niveau'!B14</f>
        <v/>
      </c>
      <c r="C10" s="14" t="str">
        <f>IF('EDT-1niveau'!B14="O","FRANCAIS"&amp;CHAR(10)&amp;"Orthographe",IF('EDT-1niveau'!B14="rec","RECREATION",IF('EDT-1niveau'!B14="p","Pause méridienne",IF('EDT-1niveau'!B14="G","FRANCAIS"&amp;CHAR(10)&amp;"Grammaire",IF('EDT-1niveau'!B14="E","FRANCAIS"&amp;CHAR(10)&amp;"Ecriture",IF('EDT-1niveau'!B14="M","MATHEMATIQUES",IF('EDT-1niveau'!B14="F","FRANCAIS",IF('EDT-1niveau'!B14="LC","FRANCAIS"&amp;CHAR(10)&amp;"Lecture et comp. de l'écrit",IF('EDT-1niveau'!B14="CLA","FRANCAIS"&amp;CHAR(10)&amp;"Culture littéraire et artistique",IF('EDT-1niveau'!B14="LO","FRANCAIS"&amp;CHAR(10)&amp;"Langage oral",IF('EDT-1niveau'!B14="L","FRANCAIS"&amp;CHAR(10)&amp;"Lexique",IF('EDT-1niveau'!B14="CM","MATHEMATIQUES"&amp;CHAR(10)&amp;"Calcul mental",IF('EDT-1niveau'!B14="GM","MATHEMATIQUES"&amp;CHAR(10)&amp;"Grandeurs et mesures",IF('EDT-1niveau'!B14="NC","MATHEMATIQUES"&amp;CHAR(10)&amp;"Nombres et calculs",IF('EDT-1niveau'!B14="EG","MATHEMATIQUES"&amp;CHAR(10)&amp;"Espace et Géométrie",IF('EDT-1niveau'!B14="S","Sciences et technologie",IF('EDT-1niveau'!B14="H","Histoire",IF('EDT-1niveau'!B14="Geo","Géographie",IF('EDT-1niveau'!B14="EMC","Enseig. mor. et civ.",IF('EDT-1niveau'!B14="EPS","Educ. phys. et sportive",IF('EDT-1niveau'!B14="EM","Educ. musicale",IF('EDT-1niveau'!B14="AP","Arts plastiques",IF('EDT-1niveau'!B14="HDA","Hist. des arts",IF('EDT-1niveau'!B14="QM","Questionner le monde",IF('EDT-1niveau'!B14="LV","Langue vivante",IF('EDT-1niveau'!B14="APC","Activ. pédag. complémentaires",""))))))))))))))))))))))))))</f>
        <v/>
      </c>
      <c r="D10" s="14" t="str">
        <f t="shared" si="0"/>
        <v/>
      </c>
      <c r="E10" s="100" t="str">
        <f>'EDT-1niveau'!C14</f>
        <v/>
      </c>
      <c r="F10" s="14" t="str">
        <f>IF('EDT-1niveau'!C14="O","FRANCAIS"&amp;CHAR(10)&amp;"Orthographe",IF('EDT-1niveau'!C14="rec","RECREATION",IF('EDT-1niveau'!C14="p","Pause méridienne",IF('EDT-1niveau'!C14="G","FRANCAIS"&amp;CHAR(10)&amp;"Grammaire",IF('EDT-1niveau'!C14="E","FRANCAIS"&amp;CHAR(10)&amp;"Ecriture",IF('EDT-1niveau'!C14="M","MATHEMATIQUES",IF('EDT-1niveau'!C14="F","FRANCAIS",IF('EDT-1niveau'!C14="LC","FRANCAIS"&amp;CHAR(10)&amp;"Lecture et comp. de l'écrit",IF('EDT-1niveau'!C14="CLA","FRANCAIS"&amp;CHAR(10)&amp;"Culture littéraire et artistique",IF('EDT-1niveau'!C14="LO","FRANCAIS"&amp;CHAR(10)&amp;"Langage oral",IF('EDT-1niveau'!C14="L","FRANCAIS"&amp;CHAR(10)&amp;"Lexique",IF('EDT-1niveau'!C14="CM","MATHEMATIQUES"&amp;CHAR(10)&amp;"Calcul mental",IF('EDT-1niveau'!C14="GM","MATHEMATIQUES"&amp;CHAR(10)&amp;"Grandeurs et mesures",IF('EDT-1niveau'!C14="NC","MATHEMATIQUES"&amp;CHAR(10)&amp;"Nombres et calculs",IF('EDT-1niveau'!C14="EG","MATHEMATIQUES"&amp;CHAR(10)&amp;"Espace et Géométrie",IF('EDT-1niveau'!C14="S","Sciences et technologie",IF('EDT-1niveau'!C14="H","Histoire",IF('EDT-1niveau'!C14="Geo","Géographie",IF('EDT-1niveau'!C14="EMC","Enseig. mor. et civ.",IF('EDT-1niveau'!C14="EPS","Educ. phys. et sportive",IF('EDT-1niveau'!C14="EM","Educ. musicale",IF('EDT-1niveau'!C14="AP","Arts plastiques",IF('EDT-1niveau'!C14="HDA","Hist. des arts",IF('EDT-1niveau'!C14="QM","Questionner le monde",IF('EDT-1niveau'!C14="LV","Langue vivante",IF('EDT-1niveau'!C14="APC","Activ. pédag. complémentaires",""))))))))))))))))))))))))))</f>
        <v/>
      </c>
      <c r="G10" s="14" t="str">
        <f t="shared" si="1"/>
        <v/>
      </c>
      <c r="H10" s="100" t="str">
        <f>'EDT-1niveau'!D14</f>
        <v/>
      </c>
      <c r="I10" s="14" t="str">
        <f>IF('EDT-1niveau'!D14="O","FRANCAIS"&amp;CHAR(10)&amp;"Orthographe",IF('EDT-1niveau'!D14="rec","RECREATION",IF('EDT-1niveau'!D14="p","Pause méridienne",IF('EDT-1niveau'!D14="G","FRANCAIS"&amp;CHAR(10)&amp;"Grammaire",IF('EDT-1niveau'!D14="E","FRANCAIS"&amp;CHAR(10)&amp;"Ecriture",IF('EDT-1niveau'!D14="M","MATHEMATIQUES",IF('EDT-1niveau'!D14="F","FRANCAIS",IF('EDT-1niveau'!D14="LC","FRANCAIS"&amp;CHAR(10)&amp;"Lecture et comp. de l'écrit",IF('EDT-1niveau'!D14="CLA","FRANCAIS"&amp;CHAR(10)&amp;"Culture littéraire et artistique",IF('EDT-1niveau'!D14="LO","FRANCAIS"&amp;CHAR(10)&amp;"Langage oral",IF('EDT-1niveau'!D14="L","FRANCAIS"&amp;CHAR(10)&amp;"Lexique",IF('EDT-1niveau'!D14="CM","MATHEMATIQUES"&amp;CHAR(10)&amp;"Calcul mental",IF('EDT-1niveau'!D14="GM","MATHEMATIQUES"&amp;CHAR(10)&amp;"Grandeurs et mesures",IF('EDT-1niveau'!D14="NC","MATHEMATIQUES"&amp;CHAR(10)&amp;"Nombres et calculs",IF('EDT-1niveau'!D14="EG","MATHEMATIQUES"&amp;CHAR(10)&amp;"Espace et Géométrie",IF('EDT-1niveau'!D14="S","Sciences et technologie",IF('EDT-1niveau'!D14="H","Histoire",IF('EDT-1niveau'!D14="Geo","Géographie",IF('EDT-1niveau'!D14="EMC","Enseig. mor. et civ.",IF('EDT-1niveau'!D14="EPS","Educ. phys. et sportive",IF('EDT-1niveau'!D14="EM","Educ. musicale",IF('EDT-1niveau'!D14="AP","Arts plastiques",IF('EDT-1niveau'!D14="HDA","Hist. des arts",IF('EDT-1niveau'!D14="QM","Questionner le monde",IF('EDT-1niveau'!D14="LV","Langue vivante",IF('EDT-1niveau'!D14="APC","Activ. pédag. complémentaires",""))))))))))))))))))))))))))</f>
        <v/>
      </c>
      <c r="J10" s="14" t="str">
        <f t="shared" si="4"/>
        <v/>
      </c>
      <c r="K10" s="100" t="str">
        <f>'EDT-1niveau'!E14</f>
        <v/>
      </c>
      <c r="L10" s="14" t="str">
        <f>IF('EDT-1niveau'!E14="O","FRANCAIS"&amp;CHAR(10)&amp;"Orthographe",IF('EDT-1niveau'!E14="rec","RECREATION",IF('EDT-1niveau'!E14="p","Pause méridienne",IF('EDT-1niveau'!E14="G","FRANCAIS"&amp;CHAR(10)&amp;"Grammaire",IF('EDT-1niveau'!E14="E","FRANCAIS"&amp;CHAR(10)&amp;"Ecriture",IF('EDT-1niveau'!E14="M","MATHEMATIQUES",IF('EDT-1niveau'!E14="F","FRANCAIS",IF('EDT-1niveau'!E14="LC","FRANCAIS"&amp;CHAR(10)&amp;"Lecture et comp. de l'écrit",IF('EDT-1niveau'!E14="CLA","FRANCAIS"&amp;CHAR(10)&amp;"Culture littéraire et artistique",IF('EDT-1niveau'!E14="LO","FRANCAIS"&amp;CHAR(10)&amp;"Langage oral",IF('EDT-1niveau'!E14="L","FRANCAIS"&amp;CHAR(10)&amp;"Lexique",IF('EDT-1niveau'!E14="CM","MATHEMATIQUES"&amp;CHAR(10)&amp;"Calcul mental",IF('EDT-1niveau'!E14="GM","MATHEMATIQUES"&amp;CHAR(10)&amp;"Grandeurs et mesures",IF('EDT-1niveau'!E14="NC","MATHEMATIQUES"&amp;CHAR(10)&amp;"Nombres et calculs",IF('EDT-1niveau'!E14="EG","MATHEMATIQUES"&amp;CHAR(10)&amp;"Espace et Géométrie",IF('EDT-1niveau'!E14="S","Sciences et technologie",IF('EDT-1niveau'!E14="H","Histoire",IF('EDT-1niveau'!E14="Geo","Géographie",IF('EDT-1niveau'!E14="EMC","Enseig. mor. et civ.",IF('EDT-1niveau'!E14="EPS","Educ. phys. et sportive",IF('EDT-1niveau'!E14="EM","Educ. musicale",IF('EDT-1niveau'!E14="AP","Arts plastiques",IF('EDT-1niveau'!E14="HDA","Hist. des arts",IF('EDT-1niveau'!E14="QM","Questionner le monde",IF('EDT-1niveau'!E14="LV","Langue vivante",IF('EDT-1niveau'!E14="APC","Activ. pédag. complémentaires",""))))))))))))))))))))))))))</f>
        <v/>
      </c>
      <c r="M10" s="14" t="str">
        <f t="shared" si="2"/>
        <v/>
      </c>
      <c r="N10" s="100" t="str">
        <f>'EDT-1niveau'!F14</f>
        <v/>
      </c>
      <c r="O10" s="14" t="str">
        <f>IF('EDT-1niveau'!F14="O","FRANCAIS"&amp;CHAR(10)&amp;"Orthographe",IF('EDT-1niveau'!F14="rec","RECREATION",IF('EDT-1niveau'!F14="p","Pause méridienne",IF('EDT-1niveau'!F14="G","FRANCAIS"&amp;CHAR(10)&amp;"Grammaire",IF('EDT-1niveau'!F14="E","FRANCAIS"&amp;CHAR(10)&amp;"Ecriture",IF('EDT-1niveau'!F14="M","MATHEMATIQUES",IF('EDT-1niveau'!F14="F","FRANCAIS",IF('EDT-1niveau'!F14="LC","FRANCAIS"&amp;CHAR(10)&amp;"Lecture et comp. de l'écrit",IF('EDT-1niveau'!F14="CLA","FRANCAIS"&amp;CHAR(10)&amp;"Culture littéraire et artistique",IF('EDT-1niveau'!F14="LO","FRANCAIS"&amp;CHAR(10)&amp;"Langage oral",IF('EDT-1niveau'!F14="L","FRANCAIS"&amp;CHAR(10)&amp;"Lexique",IF('EDT-1niveau'!F14="CM","MATHEMATIQUES"&amp;CHAR(10)&amp;"Calcul mental",IF('EDT-1niveau'!F14="GM","MATHEMATIQUES"&amp;CHAR(10)&amp;"Grandeurs et mesures",IF('EDT-1niveau'!F14="NC","MATHEMATIQUES"&amp;CHAR(10)&amp;"Nombres et calculs",IF('EDT-1niveau'!F14="EG","MATHEMATIQUES"&amp;CHAR(10)&amp;"Espace et Géométrie",IF('EDT-1niveau'!F14="S","Sciences et technologie",IF('EDT-1niveau'!F14="H","Histoire",IF('EDT-1niveau'!F14="Geo","Géographie",IF('EDT-1niveau'!F14="EMC","Enseig. mor. et civ.",IF('EDT-1niveau'!F14="EPS","Educ. phys. et sportive",IF('EDT-1niveau'!F14="EM","Educ. musicale",IF('EDT-1niveau'!F14="AP","Arts plastiques",IF('EDT-1niveau'!F14="HDA","Hist. des arts",IF('EDT-1niveau'!F14="QM","Questionner le monde",IF('EDT-1niveau'!F14="LV","Langue vivante",IF('EDT-1niveau'!F14="APC","Activ. pédag. complémentaires",""))))))))))))))))))))))))))</f>
        <v/>
      </c>
      <c r="P10" s="39" t="str">
        <f t="shared" si="3"/>
        <v/>
      </c>
      <c r="R10" s="199" t="s">
        <v>17</v>
      </c>
      <c r="S10" s="200">
        <f>COUNTIF($B$4:$N$150,R10)*'POUR COMMENCER'!$H$29</f>
        <v>0</v>
      </c>
    </row>
    <row r="11" spans="1:19" x14ac:dyDescent="0.3">
      <c r="A11" s="4" t="e">
        <f>IF('POUR COMMENCER'!$E$14&gt;=A10,A10+'POUR COMMENCER'!$H$29,"")</f>
        <v>#VALUE!</v>
      </c>
      <c r="B11" s="100" t="str">
        <f>'EDT-1niveau'!B15</f>
        <v/>
      </c>
      <c r="C11" s="14" t="str">
        <f>IF('EDT-1niveau'!B15="O","FRANCAIS"&amp;CHAR(10)&amp;"Orthographe",IF('EDT-1niveau'!B15="rec","RECREATION",IF('EDT-1niveau'!B15="p","Pause méridienne",IF('EDT-1niveau'!B15="G","FRANCAIS"&amp;CHAR(10)&amp;"Grammaire",IF('EDT-1niveau'!B15="E","FRANCAIS"&amp;CHAR(10)&amp;"Ecriture",IF('EDT-1niveau'!B15="M","MATHEMATIQUES",IF('EDT-1niveau'!B15="F","FRANCAIS",IF('EDT-1niveau'!B15="LC","FRANCAIS"&amp;CHAR(10)&amp;"Lecture et comp. de l'écrit",IF('EDT-1niveau'!B15="CLA","FRANCAIS"&amp;CHAR(10)&amp;"Culture littéraire et artistique",IF('EDT-1niveau'!B15="LO","FRANCAIS"&amp;CHAR(10)&amp;"Langage oral",IF('EDT-1niveau'!B15="L","FRANCAIS"&amp;CHAR(10)&amp;"Lexique",IF('EDT-1niveau'!B15="CM","MATHEMATIQUES"&amp;CHAR(10)&amp;"Calcul mental",IF('EDT-1niveau'!B15="GM","MATHEMATIQUES"&amp;CHAR(10)&amp;"Grandeurs et mesures",IF('EDT-1niveau'!B15="NC","MATHEMATIQUES"&amp;CHAR(10)&amp;"Nombres et calculs",IF('EDT-1niveau'!B15="EG","MATHEMATIQUES"&amp;CHAR(10)&amp;"Espace et Géométrie",IF('EDT-1niveau'!B15="S","Sciences et technologie",IF('EDT-1niveau'!B15="H","Histoire",IF('EDT-1niveau'!B15="Geo","Géographie",IF('EDT-1niveau'!B15="EMC","Enseig. mor. et civ.",IF('EDT-1niveau'!B15="EPS","Educ. phys. et sportive",IF('EDT-1niveau'!B15="EM","Educ. musicale",IF('EDT-1niveau'!B15="AP","Arts plastiques",IF('EDT-1niveau'!B15="HDA","Hist. des arts",IF('EDT-1niveau'!B15="QM","Questionner le monde",IF('EDT-1niveau'!B15="LV","Langue vivante",IF('EDT-1niveau'!B15="APC","Activ. pédag. complémentaires",""))))))))))))))))))))))))))</f>
        <v/>
      </c>
      <c r="D11" s="14" t="str">
        <f t="shared" si="0"/>
        <v/>
      </c>
      <c r="E11" s="100" t="str">
        <f>'EDT-1niveau'!C15</f>
        <v/>
      </c>
      <c r="F11" s="14" t="str">
        <f>IF('EDT-1niveau'!C15="O","FRANCAIS"&amp;CHAR(10)&amp;"Orthographe",IF('EDT-1niveau'!C15="rec","RECREATION",IF('EDT-1niveau'!C15="p","Pause méridienne",IF('EDT-1niveau'!C15="G","FRANCAIS"&amp;CHAR(10)&amp;"Grammaire",IF('EDT-1niveau'!C15="E","FRANCAIS"&amp;CHAR(10)&amp;"Ecriture",IF('EDT-1niveau'!C15="M","MATHEMATIQUES",IF('EDT-1niveau'!C15="F","FRANCAIS",IF('EDT-1niveau'!C15="LC","FRANCAIS"&amp;CHAR(10)&amp;"Lecture et comp. de l'écrit",IF('EDT-1niveau'!C15="CLA","FRANCAIS"&amp;CHAR(10)&amp;"Culture littéraire et artistique",IF('EDT-1niveau'!C15="LO","FRANCAIS"&amp;CHAR(10)&amp;"Langage oral",IF('EDT-1niveau'!C15="L","FRANCAIS"&amp;CHAR(10)&amp;"Lexique",IF('EDT-1niveau'!C15="CM","MATHEMATIQUES"&amp;CHAR(10)&amp;"Calcul mental",IF('EDT-1niveau'!C15="GM","MATHEMATIQUES"&amp;CHAR(10)&amp;"Grandeurs et mesures",IF('EDT-1niveau'!C15="NC","MATHEMATIQUES"&amp;CHAR(10)&amp;"Nombres et calculs",IF('EDT-1niveau'!C15="EG","MATHEMATIQUES"&amp;CHAR(10)&amp;"Espace et Géométrie",IF('EDT-1niveau'!C15="S","Sciences et technologie",IF('EDT-1niveau'!C15="H","Histoire",IF('EDT-1niveau'!C15="Geo","Géographie",IF('EDT-1niveau'!C15="EMC","Enseig. mor. et civ.",IF('EDT-1niveau'!C15="EPS","Educ. phys. et sportive",IF('EDT-1niveau'!C15="EM","Educ. musicale",IF('EDT-1niveau'!C15="AP","Arts plastiques",IF('EDT-1niveau'!C15="HDA","Hist. des arts",IF('EDT-1niveau'!C15="QM","Questionner le monde",IF('EDT-1niveau'!C15="LV","Langue vivante",IF('EDT-1niveau'!C15="APC","Activ. pédag. complémentaires",""))))))))))))))))))))))))))</f>
        <v/>
      </c>
      <c r="G11" s="14" t="str">
        <f t="shared" si="1"/>
        <v/>
      </c>
      <c r="H11" s="100" t="str">
        <f>'EDT-1niveau'!D15</f>
        <v/>
      </c>
      <c r="I11" s="14" t="str">
        <f>IF('EDT-1niveau'!D15="O","FRANCAIS"&amp;CHAR(10)&amp;"Orthographe",IF('EDT-1niveau'!D15="rec","RECREATION",IF('EDT-1niveau'!D15="p","Pause méridienne",IF('EDT-1niveau'!D15="G","FRANCAIS"&amp;CHAR(10)&amp;"Grammaire",IF('EDT-1niveau'!D15="E","FRANCAIS"&amp;CHAR(10)&amp;"Ecriture",IF('EDT-1niveau'!D15="M","MATHEMATIQUES",IF('EDT-1niveau'!D15="F","FRANCAIS",IF('EDT-1niveau'!D15="LC","FRANCAIS"&amp;CHAR(10)&amp;"Lecture et comp. de l'écrit",IF('EDT-1niveau'!D15="CLA","FRANCAIS"&amp;CHAR(10)&amp;"Culture littéraire et artistique",IF('EDT-1niveau'!D15="LO","FRANCAIS"&amp;CHAR(10)&amp;"Langage oral",IF('EDT-1niveau'!D15="L","FRANCAIS"&amp;CHAR(10)&amp;"Lexique",IF('EDT-1niveau'!D15="CM","MATHEMATIQUES"&amp;CHAR(10)&amp;"Calcul mental",IF('EDT-1niveau'!D15="GM","MATHEMATIQUES"&amp;CHAR(10)&amp;"Grandeurs et mesures",IF('EDT-1niveau'!D15="NC","MATHEMATIQUES"&amp;CHAR(10)&amp;"Nombres et calculs",IF('EDT-1niveau'!D15="EG","MATHEMATIQUES"&amp;CHAR(10)&amp;"Espace et Géométrie",IF('EDT-1niveau'!D15="S","Sciences et technologie",IF('EDT-1niveau'!D15="H","Histoire",IF('EDT-1niveau'!D15="Geo","Géographie",IF('EDT-1niveau'!D15="EMC","Enseig. mor. et civ.",IF('EDT-1niveau'!D15="EPS","Educ. phys. et sportive",IF('EDT-1niveau'!D15="EM","Educ. musicale",IF('EDT-1niveau'!D15="AP","Arts plastiques",IF('EDT-1niveau'!D15="HDA","Hist. des arts",IF('EDT-1niveau'!D15="QM","Questionner le monde",IF('EDT-1niveau'!D15="LV","Langue vivante",IF('EDT-1niveau'!D15="APC","Activ. pédag. complémentaires",""))))))))))))))))))))))))))</f>
        <v/>
      </c>
      <c r="J11" s="14" t="str">
        <f t="shared" si="4"/>
        <v/>
      </c>
      <c r="K11" s="100" t="str">
        <f>'EDT-1niveau'!E15</f>
        <v/>
      </c>
      <c r="L11" s="14" t="str">
        <f>IF('EDT-1niveau'!E15="O","FRANCAIS"&amp;CHAR(10)&amp;"Orthographe",IF('EDT-1niveau'!E15="rec","RECREATION",IF('EDT-1niveau'!E15="p","Pause méridienne",IF('EDT-1niveau'!E15="G","FRANCAIS"&amp;CHAR(10)&amp;"Grammaire",IF('EDT-1niveau'!E15="E","FRANCAIS"&amp;CHAR(10)&amp;"Ecriture",IF('EDT-1niveau'!E15="M","MATHEMATIQUES",IF('EDT-1niveau'!E15="F","FRANCAIS",IF('EDT-1niveau'!E15="LC","FRANCAIS"&amp;CHAR(10)&amp;"Lecture et comp. de l'écrit",IF('EDT-1niveau'!E15="CLA","FRANCAIS"&amp;CHAR(10)&amp;"Culture littéraire et artistique",IF('EDT-1niveau'!E15="LO","FRANCAIS"&amp;CHAR(10)&amp;"Langage oral",IF('EDT-1niveau'!E15="L","FRANCAIS"&amp;CHAR(10)&amp;"Lexique",IF('EDT-1niveau'!E15="CM","MATHEMATIQUES"&amp;CHAR(10)&amp;"Calcul mental",IF('EDT-1niveau'!E15="GM","MATHEMATIQUES"&amp;CHAR(10)&amp;"Grandeurs et mesures",IF('EDT-1niveau'!E15="NC","MATHEMATIQUES"&amp;CHAR(10)&amp;"Nombres et calculs",IF('EDT-1niveau'!E15="EG","MATHEMATIQUES"&amp;CHAR(10)&amp;"Espace et Géométrie",IF('EDT-1niveau'!E15="S","Sciences et technologie",IF('EDT-1niveau'!E15="H","Histoire",IF('EDT-1niveau'!E15="Geo","Géographie",IF('EDT-1niveau'!E15="EMC","Enseig. mor. et civ.",IF('EDT-1niveau'!E15="EPS","Educ. phys. et sportive",IF('EDT-1niveau'!E15="EM","Educ. musicale",IF('EDT-1niveau'!E15="AP","Arts plastiques",IF('EDT-1niveau'!E15="HDA","Hist. des arts",IF('EDT-1niveau'!E15="QM","Questionner le monde",IF('EDT-1niveau'!E15="LV","Langue vivante",IF('EDT-1niveau'!E15="APC","Activ. pédag. complémentaires",""))))))))))))))))))))))))))</f>
        <v/>
      </c>
      <c r="M11" s="14" t="str">
        <f t="shared" si="2"/>
        <v/>
      </c>
      <c r="N11" s="100" t="str">
        <f>'EDT-1niveau'!F15</f>
        <v/>
      </c>
      <c r="O11" s="14" t="str">
        <f>IF('EDT-1niveau'!F15="O","FRANCAIS"&amp;CHAR(10)&amp;"Orthographe",IF('EDT-1niveau'!F15="rec","RECREATION",IF('EDT-1niveau'!F15="p","Pause méridienne",IF('EDT-1niveau'!F15="G","FRANCAIS"&amp;CHAR(10)&amp;"Grammaire",IF('EDT-1niveau'!F15="E","FRANCAIS"&amp;CHAR(10)&amp;"Ecriture",IF('EDT-1niveau'!F15="M","MATHEMATIQUES",IF('EDT-1niveau'!F15="F","FRANCAIS",IF('EDT-1niveau'!F15="LC","FRANCAIS"&amp;CHAR(10)&amp;"Lecture et comp. de l'écrit",IF('EDT-1niveau'!F15="CLA","FRANCAIS"&amp;CHAR(10)&amp;"Culture littéraire et artistique",IF('EDT-1niveau'!F15="LO","FRANCAIS"&amp;CHAR(10)&amp;"Langage oral",IF('EDT-1niveau'!F15="L","FRANCAIS"&amp;CHAR(10)&amp;"Lexique",IF('EDT-1niveau'!F15="CM","MATHEMATIQUES"&amp;CHAR(10)&amp;"Calcul mental",IF('EDT-1niveau'!F15="GM","MATHEMATIQUES"&amp;CHAR(10)&amp;"Grandeurs et mesures",IF('EDT-1niveau'!F15="NC","MATHEMATIQUES"&amp;CHAR(10)&amp;"Nombres et calculs",IF('EDT-1niveau'!F15="EG","MATHEMATIQUES"&amp;CHAR(10)&amp;"Espace et Géométrie",IF('EDT-1niveau'!F15="S","Sciences et technologie",IF('EDT-1niveau'!F15="H","Histoire",IF('EDT-1niveau'!F15="Geo","Géographie",IF('EDT-1niveau'!F15="EMC","Enseig. mor. et civ.",IF('EDT-1niveau'!F15="EPS","Educ. phys. et sportive",IF('EDT-1niveau'!F15="EM","Educ. musicale",IF('EDT-1niveau'!F15="AP","Arts plastiques",IF('EDT-1niveau'!F15="HDA","Hist. des arts",IF('EDT-1niveau'!F15="QM","Questionner le monde",IF('EDT-1niveau'!F15="LV","Langue vivante",IF('EDT-1niveau'!F15="APC","Activ. pédag. complémentaires",""))))))))))))))))))))))))))</f>
        <v/>
      </c>
      <c r="P11" s="39" t="str">
        <f t="shared" si="3"/>
        <v/>
      </c>
      <c r="R11" s="35" t="s">
        <v>132</v>
      </c>
      <c r="S11" s="41">
        <f>COUNTIF($B$4:$N$150,R11)*'POUR COMMENCER'!$H$29</f>
        <v>0</v>
      </c>
    </row>
    <row r="12" spans="1:19" x14ac:dyDescent="0.3">
      <c r="A12" s="4" t="e">
        <f>IF('POUR COMMENCER'!$E$14&gt;=A11,A11+'POUR COMMENCER'!$H$29,"")</f>
        <v>#VALUE!</v>
      </c>
      <c r="B12" s="100" t="str">
        <f>'EDT-1niveau'!B16</f>
        <v/>
      </c>
      <c r="C12" s="14" t="str">
        <f>IF('EDT-1niveau'!B16="O","FRANCAIS"&amp;CHAR(10)&amp;"Orthographe",IF('EDT-1niveau'!B16="rec","RECREATION",IF('EDT-1niveau'!B16="p","Pause méridienne",IF('EDT-1niveau'!B16="G","FRANCAIS"&amp;CHAR(10)&amp;"Grammaire",IF('EDT-1niveau'!B16="E","FRANCAIS"&amp;CHAR(10)&amp;"Ecriture",IF('EDT-1niveau'!B16="M","MATHEMATIQUES",IF('EDT-1niveau'!B16="F","FRANCAIS",IF('EDT-1niveau'!B16="LC","FRANCAIS"&amp;CHAR(10)&amp;"Lecture et comp. de l'écrit",IF('EDT-1niveau'!B16="CLA","FRANCAIS"&amp;CHAR(10)&amp;"Culture littéraire et artistique",IF('EDT-1niveau'!B16="LO","FRANCAIS"&amp;CHAR(10)&amp;"Langage oral",IF('EDT-1niveau'!B16="L","FRANCAIS"&amp;CHAR(10)&amp;"Lexique",IF('EDT-1niveau'!B16="CM","MATHEMATIQUES"&amp;CHAR(10)&amp;"Calcul mental",IF('EDT-1niveau'!B16="GM","MATHEMATIQUES"&amp;CHAR(10)&amp;"Grandeurs et mesures",IF('EDT-1niveau'!B16="NC","MATHEMATIQUES"&amp;CHAR(10)&amp;"Nombres et calculs",IF('EDT-1niveau'!B16="EG","MATHEMATIQUES"&amp;CHAR(10)&amp;"Espace et Géométrie",IF('EDT-1niveau'!B16="S","Sciences et technologie",IF('EDT-1niveau'!B16="H","Histoire",IF('EDT-1niveau'!B16="Geo","Géographie",IF('EDT-1niveau'!B16="EMC","Enseig. mor. et civ.",IF('EDT-1niveau'!B16="EPS","Educ. phys. et sportive",IF('EDT-1niveau'!B16="EM","Educ. musicale",IF('EDT-1niveau'!B16="AP","Arts plastiques",IF('EDT-1niveau'!B16="HDA","Hist. des arts",IF('EDT-1niveau'!B16="QM","Questionner le monde",IF('EDT-1niveau'!B16="LV","Langue vivante",IF('EDT-1niveau'!B16="APC","Activ. pédag. complémentaires",""))))))))))))))))))))))))))</f>
        <v/>
      </c>
      <c r="D12" s="14" t="str">
        <f t="shared" si="0"/>
        <v/>
      </c>
      <c r="E12" s="100" t="str">
        <f>'EDT-1niveau'!C16</f>
        <v/>
      </c>
      <c r="F12" s="14" t="str">
        <f>IF('EDT-1niveau'!C16="O","FRANCAIS"&amp;CHAR(10)&amp;"Orthographe",IF('EDT-1niveau'!C16="rec","RECREATION",IF('EDT-1niveau'!C16="p","Pause méridienne",IF('EDT-1niveau'!C16="G","FRANCAIS"&amp;CHAR(10)&amp;"Grammaire",IF('EDT-1niveau'!C16="E","FRANCAIS"&amp;CHAR(10)&amp;"Ecriture",IF('EDT-1niveau'!C16="M","MATHEMATIQUES",IF('EDT-1niveau'!C16="F","FRANCAIS",IF('EDT-1niveau'!C16="LC","FRANCAIS"&amp;CHAR(10)&amp;"Lecture et comp. de l'écrit",IF('EDT-1niveau'!C16="CLA","FRANCAIS"&amp;CHAR(10)&amp;"Culture littéraire et artistique",IF('EDT-1niveau'!C16="LO","FRANCAIS"&amp;CHAR(10)&amp;"Langage oral",IF('EDT-1niveau'!C16="L","FRANCAIS"&amp;CHAR(10)&amp;"Lexique",IF('EDT-1niveau'!C16="CM","MATHEMATIQUES"&amp;CHAR(10)&amp;"Calcul mental",IF('EDT-1niveau'!C16="GM","MATHEMATIQUES"&amp;CHAR(10)&amp;"Grandeurs et mesures",IF('EDT-1niveau'!C16="NC","MATHEMATIQUES"&amp;CHAR(10)&amp;"Nombres et calculs",IF('EDT-1niveau'!C16="EG","MATHEMATIQUES"&amp;CHAR(10)&amp;"Espace et Géométrie",IF('EDT-1niveau'!C16="S","Sciences et technologie",IF('EDT-1niveau'!C16="H","Histoire",IF('EDT-1niveau'!C16="Geo","Géographie",IF('EDT-1niveau'!C16="EMC","Enseig. mor. et civ.",IF('EDT-1niveau'!C16="EPS","Educ. phys. et sportive",IF('EDT-1niveau'!C16="EM","Educ. musicale",IF('EDT-1niveau'!C16="AP","Arts plastiques",IF('EDT-1niveau'!C16="HDA","Hist. des arts",IF('EDT-1niveau'!C16="QM","Questionner le monde",IF('EDT-1niveau'!C16="LV","Langue vivante",IF('EDT-1niveau'!C16="APC","Activ. pédag. complémentaires",""))))))))))))))))))))))))))</f>
        <v/>
      </c>
      <c r="G12" s="14" t="str">
        <f t="shared" si="1"/>
        <v/>
      </c>
      <c r="H12" s="100" t="str">
        <f>'EDT-1niveau'!D16</f>
        <v/>
      </c>
      <c r="I12" s="14" t="str">
        <f>IF('EDT-1niveau'!D16="O","FRANCAIS"&amp;CHAR(10)&amp;"Orthographe",IF('EDT-1niveau'!D16="rec","RECREATION",IF('EDT-1niveau'!D16="p","Pause méridienne",IF('EDT-1niveau'!D16="G","FRANCAIS"&amp;CHAR(10)&amp;"Grammaire",IF('EDT-1niveau'!D16="E","FRANCAIS"&amp;CHAR(10)&amp;"Ecriture",IF('EDT-1niveau'!D16="M","MATHEMATIQUES",IF('EDT-1niveau'!D16="F","FRANCAIS",IF('EDT-1niveau'!D16="LC","FRANCAIS"&amp;CHAR(10)&amp;"Lecture et comp. de l'écrit",IF('EDT-1niveau'!D16="CLA","FRANCAIS"&amp;CHAR(10)&amp;"Culture littéraire et artistique",IF('EDT-1niveau'!D16="LO","FRANCAIS"&amp;CHAR(10)&amp;"Langage oral",IF('EDT-1niveau'!D16="L","FRANCAIS"&amp;CHAR(10)&amp;"Lexique",IF('EDT-1niveau'!D16="CM","MATHEMATIQUES"&amp;CHAR(10)&amp;"Calcul mental",IF('EDT-1niveau'!D16="GM","MATHEMATIQUES"&amp;CHAR(10)&amp;"Grandeurs et mesures",IF('EDT-1niveau'!D16="NC","MATHEMATIQUES"&amp;CHAR(10)&amp;"Nombres et calculs",IF('EDT-1niveau'!D16="EG","MATHEMATIQUES"&amp;CHAR(10)&amp;"Espace et Géométrie",IF('EDT-1niveau'!D16="S","Sciences et technologie",IF('EDT-1niveau'!D16="H","Histoire",IF('EDT-1niveau'!D16="Geo","Géographie",IF('EDT-1niveau'!D16="EMC","Enseig. mor. et civ.",IF('EDT-1niveau'!D16="EPS","Educ. phys. et sportive",IF('EDT-1niveau'!D16="EM","Educ. musicale",IF('EDT-1niveau'!D16="AP","Arts plastiques",IF('EDT-1niveau'!D16="HDA","Hist. des arts",IF('EDT-1niveau'!D16="QM","Questionner le monde",IF('EDT-1niveau'!D16="LV","Langue vivante",IF('EDT-1niveau'!D16="APC","Activ. pédag. complémentaires",""))))))))))))))))))))))))))</f>
        <v/>
      </c>
      <c r="J12" s="14" t="str">
        <f t="shared" si="4"/>
        <v/>
      </c>
      <c r="K12" s="100" t="str">
        <f>'EDT-1niveau'!E16</f>
        <v/>
      </c>
      <c r="L12" s="14" t="str">
        <f>IF('EDT-1niveau'!E16="O","FRANCAIS"&amp;CHAR(10)&amp;"Orthographe",IF('EDT-1niveau'!E16="rec","RECREATION",IF('EDT-1niveau'!E16="p","Pause méridienne",IF('EDT-1niveau'!E16="G","FRANCAIS"&amp;CHAR(10)&amp;"Grammaire",IF('EDT-1niveau'!E16="E","FRANCAIS"&amp;CHAR(10)&amp;"Ecriture",IF('EDT-1niveau'!E16="M","MATHEMATIQUES",IF('EDT-1niveau'!E16="F","FRANCAIS",IF('EDT-1niveau'!E16="LC","FRANCAIS"&amp;CHAR(10)&amp;"Lecture et comp. de l'écrit",IF('EDT-1niveau'!E16="CLA","FRANCAIS"&amp;CHAR(10)&amp;"Culture littéraire et artistique",IF('EDT-1niveau'!E16="LO","FRANCAIS"&amp;CHAR(10)&amp;"Langage oral",IF('EDT-1niveau'!E16="L","FRANCAIS"&amp;CHAR(10)&amp;"Lexique",IF('EDT-1niveau'!E16="CM","MATHEMATIQUES"&amp;CHAR(10)&amp;"Calcul mental",IF('EDT-1niveau'!E16="GM","MATHEMATIQUES"&amp;CHAR(10)&amp;"Grandeurs et mesures",IF('EDT-1niveau'!E16="NC","MATHEMATIQUES"&amp;CHAR(10)&amp;"Nombres et calculs",IF('EDT-1niveau'!E16="EG","MATHEMATIQUES"&amp;CHAR(10)&amp;"Espace et Géométrie",IF('EDT-1niveau'!E16="S","Sciences et technologie",IF('EDT-1niveau'!E16="H","Histoire",IF('EDT-1niveau'!E16="Geo","Géographie",IF('EDT-1niveau'!E16="EMC","Enseig. mor. et civ.",IF('EDT-1niveau'!E16="EPS","Educ. phys. et sportive",IF('EDT-1niveau'!E16="EM","Educ. musicale",IF('EDT-1niveau'!E16="AP","Arts plastiques",IF('EDT-1niveau'!E16="HDA","Hist. des arts",IF('EDT-1niveau'!E16="QM","Questionner le monde",IF('EDT-1niveau'!E16="LV","Langue vivante",IF('EDT-1niveau'!E16="APC","Activ. pédag. complémentaires",""))))))))))))))))))))))))))</f>
        <v/>
      </c>
      <c r="M12" s="14" t="str">
        <f t="shared" si="2"/>
        <v/>
      </c>
      <c r="N12" s="100" t="str">
        <f>'EDT-1niveau'!F16</f>
        <v/>
      </c>
      <c r="O12" s="14" t="str">
        <f>IF('EDT-1niveau'!F16="O","FRANCAIS"&amp;CHAR(10)&amp;"Orthographe",IF('EDT-1niveau'!F16="rec","RECREATION",IF('EDT-1niveau'!F16="p","Pause méridienne",IF('EDT-1niveau'!F16="G","FRANCAIS"&amp;CHAR(10)&amp;"Grammaire",IF('EDT-1niveau'!F16="E","FRANCAIS"&amp;CHAR(10)&amp;"Ecriture",IF('EDT-1niveau'!F16="M","MATHEMATIQUES",IF('EDT-1niveau'!F16="F","FRANCAIS",IF('EDT-1niveau'!F16="LC","FRANCAIS"&amp;CHAR(10)&amp;"Lecture et comp. de l'écrit",IF('EDT-1niveau'!F16="CLA","FRANCAIS"&amp;CHAR(10)&amp;"Culture littéraire et artistique",IF('EDT-1niveau'!F16="LO","FRANCAIS"&amp;CHAR(10)&amp;"Langage oral",IF('EDT-1niveau'!F16="L","FRANCAIS"&amp;CHAR(10)&amp;"Lexique",IF('EDT-1niveau'!F16="CM","MATHEMATIQUES"&amp;CHAR(10)&amp;"Calcul mental",IF('EDT-1niveau'!F16="GM","MATHEMATIQUES"&amp;CHAR(10)&amp;"Grandeurs et mesures",IF('EDT-1niveau'!F16="NC","MATHEMATIQUES"&amp;CHAR(10)&amp;"Nombres et calculs",IF('EDT-1niveau'!F16="EG","MATHEMATIQUES"&amp;CHAR(10)&amp;"Espace et Géométrie",IF('EDT-1niveau'!F16="S","Sciences et technologie",IF('EDT-1niveau'!F16="H","Histoire",IF('EDT-1niveau'!F16="Geo","Géographie",IF('EDT-1niveau'!F16="EMC","Enseig. mor. et civ.",IF('EDT-1niveau'!F16="EPS","Educ. phys. et sportive",IF('EDT-1niveau'!F16="EM","Educ. musicale",IF('EDT-1niveau'!F16="AP","Arts plastiques",IF('EDT-1niveau'!F16="HDA","Hist. des arts",IF('EDT-1niveau'!F16="QM","Questionner le monde",IF('EDT-1niveau'!F16="LV","Langue vivante",IF('EDT-1niveau'!F16="APC","Activ. pédag. complémentaires",""))))))))))))))))))))))))))</f>
        <v/>
      </c>
      <c r="P12" s="39" t="str">
        <f t="shared" si="3"/>
        <v/>
      </c>
      <c r="R12" s="35" t="s">
        <v>119</v>
      </c>
      <c r="S12" s="41">
        <f>COUNTIF($B$4:$N$150,R12)*'POUR COMMENCER'!$H$29</f>
        <v>0</v>
      </c>
    </row>
    <row r="13" spans="1:19" x14ac:dyDescent="0.3">
      <c r="A13" s="4" t="e">
        <f>IF('POUR COMMENCER'!$E$14&gt;=A12,A12+'POUR COMMENCER'!$H$29,"")</f>
        <v>#VALUE!</v>
      </c>
      <c r="B13" s="100" t="str">
        <f>'EDT-1niveau'!B17</f>
        <v/>
      </c>
      <c r="C13" s="14" t="str">
        <f>IF('EDT-1niveau'!B17="O","FRANCAIS"&amp;CHAR(10)&amp;"Orthographe",IF('EDT-1niveau'!B17="rec","RECREATION",IF('EDT-1niveau'!B17="p","Pause méridienne",IF('EDT-1niveau'!B17="G","FRANCAIS"&amp;CHAR(10)&amp;"Grammaire",IF('EDT-1niveau'!B17="E","FRANCAIS"&amp;CHAR(10)&amp;"Ecriture",IF('EDT-1niveau'!B17="M","MATHEMATIQUES",IF('EDT-1niveau'!B17="F","FRANCAIS",IF('EDT-1niveau'!B17="LC","FRANCAIS"&amp;CHAR(10)&amp;"Lecture et comp. de l'écrit",IF('EDT-1niveau'!B17="CLA","FRANCAIS"&amp;CHAR(10)&amp;"Culture littéraire et artistique",IF('EDT-1niveau'!B17="LO","FRANCAIS"&amp;CHAR(10)&amp;"Langage oral",IF('EDT-1niveau'!B17="L","FRANCAIS"&amp;CHAR(10)&amp;"Lexique",IF('EDT-1niveau'!B17="CM","MATHEMATIQUES"&amp;CHAR(10)&amp;"Calcul mental",IF('EDT-1niveau'!B17="GM","MATHEMATIQUES"&amp;CHAR(10)&amp;"Grandeurs et mesures",IF('EDT-1niveau'!B17="NC","MATHEMATIQUES"&amp;CHAR(10)&amp;"Nombres et calculs",IF('EDT-1niveau'!B17="EG","MATHEMATIQUES"&amp;CHAR(10)&amp;"Espace et Géométrie",IF('EDT-1niveau'!B17="S","Sciences et technologie",IF('EDT-1niveau'!B17="H","Histoire",IF('EDT-1niveau'!B17="Geo","Géographie",IF('EDT-1niveau'!B17="EMC","Enseig. mor. et civ.",IF('EDT-1niveau'!B17="EPS","Educ. phys. et sportive",IF('EDT-1niveau'!B17="EM","Educ. musicale",IF('EDT-1niveau'!B17="AP","Arts plastiques",IF('EDT-1niveau'!B17="HDA","Hist. des arts",IF('EDT-1niveau'!B17="QM","Questionner le monde",IF('EDT-1niveau'!B17="LV","Langue vivante",IF('EDT-1niveau'!B17="APC","Activ. pédag. complémentaires",""))))))))))))))))))))))))))</f>
        <v/>
      </c>
      <c r="D13" s="14" t="str">
        <f t="shared" si="0"/>
        <v/>
      </c>
      <c r="E13" s="100" t="str">
        <f>'EDT-1niveau'!C17</f>
        <v/>
      </c>
      <c r="F13" s="14" t="str">
        <f>IF('EDT-1niveau'!C17="O","FRANCAIS"&amp;CHAR(10)&amp;"Orthographe",IF('EDT-1niveau'!C17="rec","RECREATION",IF('EDT-1niveau'!C17="p","Pause méridienne",IF('EDT-1niveau'!C17="G","FRANCAIS"&amp;CHAR(10)&amp;"Grammaire",IF('EDT-1niveau'!C17="E","FRANCAIS"&amp;CHAR(10)&amp;"Ecriture",IF('EDT-1niveau'!C17="M","MATHEMATIQUES",IF('EDT-1niveau'!C17="F","FRANCAIS",IF('EDT-1niveau'!C17="LC","FRANCAIS"&amp;CHAR(10)&amp;"Lecture et comp. de l'écrit",IF('EDT-1niveau'!C17="CLA","FRANCAIS"&amp;CHAR(10)&amp;"Culture littéraire et artistique",IF('EDT-1niveau'!C17="LO","FRANCAIS"&amp;CHAR(10)&amp;"Langage oral",IF('EDT-1niveau'!C17="L","FRANCAIS"&amp;CHAR(10)&amp;"Lexique",IF('EDT-1niveau'!C17="CM","MATHEMATIQUES"&amp;CHAR(10)&amp;"Calcul mental",IF('EDT-1niveau'!C17="GM","MATHEMATIQUES"&amp;CHAR(10)&amp;"Grandeurs et mesures",IF('EDT-1niveau'!C17="NC","MATHEMATIQUES"&amp;CHAR(10)&amp;"Nombres et calculs",IF('EDT-1niveau'!C17="EG","MATHEMATIQUES"&amp;CHAR(10)&amp;"Espace et Géométrie",IF('EDT-1niveau'!C17="S","Sciences et technologie",IF('EDT-1niveau'!C17="H","Histoire",IF('EDT-1niveau'!C17="Geo","Géographie",IF('EDT-1niveau'!C17="EMC","Enseig. mor. et civ.",IF('EDT-1niveau'!C17="EPS","Educ. phys. et sportive",IF('EDT-1niveau'!C17="EM","Educ. musicale",IF('EDT-1niveau'!C17="AP","Arts plastiques",IF('EDT-1niveau'!C17="HDA","Hist. des arts",IF('EDT-1niveau'!C17="QM","Questionner le monde",IF('EDT-1niveau'!C17="LV","Langue vivante",IF('EDT-1niveau'!C17="APC","Activ. pédag. complémentaires",""))))))))))))))))))))))))))</f>
        <v/>
      </c>
      <c r="G13" s="14" t="str">
        <f t="shared" si="1"/>
        <v/>
      </c>
      <c r="H13" s="100" t="str">
        <f>'EDT-1niveau'!D17</f>
        <v/>
      </c>
      <c r="I13" s="14" t="str">
        <f>IF('EDT-1niveau'!D17="O","FRANCAIS"&amp;CHAR(10)&amp;"Orthographe",IF('EDT-1niveau'!D17="rec","RECREATION",IF('EDT-1niveau'!D17="p","Pause méridienne",IF('EDT-1niveau'!D17="G","FRANCAIS"&amp;CHAR(10)&amp;"Grammaire",IF('EDT-1niveau'!D17="E","FRANCAIS"&amp;CHAR(10)&amp;"Ecriture",IF('EDT-1niveau'!D17="M","MATHEMATIQUES",IF('EDT-1niveau'!D17="F","FRANCAIS",IF('EDT-1niveau'!D17="LC","FRANCAIS"&amp;CHAR(10)&amp;"Lecture et comp. de l'écrit",IF('EDT-1niveau'!D17="CLA","FRANCAIS"&amp;CHAR(10)&amp;"Culture littéraire et artistique",IF('EDT-1niveau'!D17="LO","FRANCAIS"&amp;CHAR(10)&amp;"Langage oral",IF('EDT-1niveau'!D17="L","FRANCAIS"&amp;CHAR(10)&amp;"Lexique",IF('EDT-1niveau'!D17="CM","MATHEMATIQUES"&amp;CHAR(10)&amp;"Calcul mental",IF('EDT-1niveau'!D17="GM","MATHEMATIQUES"&amp;CHAR(10)&amp;"Grandeurs et mesures",IF('EDT-1niveau'!D17="NC","MATHEMATIQUES"&amp;CHAR(10)&amp;"Nombres et calculs",IF('EDT-1niveau'!D17="EG","MATHEMATIQUES"&amp;CHAR(10)&amp;"Espace et Géométrie",IF('EDT-1niveau'!D17="S","Sciences et technologie",IF('EDT-1niveau'!D17="H","Histoire",IF('EDT-1niveau'!D17="Geo","Géographie",IF('EDT-1niveau'!D17="EMC","Enseig. mor. et civ.",IF('EDT-1niveau'!D17="EPS","Educ. phys. et sportive",IF('EDT-1niveau'!D17="EM","Educ. musicale",IF('EDT-1niveau'!D17="AP","Arts plastiques",IF('EDT-1niveau'!D17="HDA","Hist. des arts",IF('EDT-1niveau'!D17="QM","Questionner le monde",IF('EDT-1niveau'!D17="LV","Langue vivante",IF('EDT-1niveau'!D17="APC","Activ. pédag. complémentaires",""))))))))))))))))))))))))))</f>
        <v/>
      </c>
      <c r="J13" s="14" t="str">
        <f t="shared" si="4"/>
        <v/>
      </c>
      <c r="K13" s="100" t="str">
        <f>'EDT-1niveau'!E17</f>
        <v/>
      </c>
      <c r="L13" s="14" t="str">
        <f>IF('EDT-1niveau'!E17="O","FRANCAIS"&amp;CHAR(10)&amp;"Orthographe",IF('EDT-1niveau'!E17="rec","RECREATION",IF('EDT-1niveau'!E17="p","Pause méridienne",IF('EDT-1niveau'!E17="G","FRANCAIS"&amp;CHAR(10)&amp;"Grammaire",IF('EDT-1niveau'!E17="E","FRANCAIS"&amp;CHAR(10)&amp;"Ecriture",IF('EDT-1niveau'!E17="M","MATHEMATIQUES",IF('EDT-1niveau'!E17="F","FRANCAIS",IF('EDT-1niveau'!E17="LC","FRANCAIS"&amp;CHAR(10)&amp;"Lecture et comp. de l'écrit",IF('EDT-1niveau'!E17="CLA","FRANCAIS"&amp;CHAR(10)&amp;"Culture littéraire et artistique",IF('EDT-1niveau'!E17="LO","FRANCAIS"&amp;CHAR(10)&amp;"Langage oral",IF('EDT-1niveau'!E17="L","FRANCAIS"&amp;CHAR(10)&amp;"Lexique",IF('EDT-1niveau'!E17="CM","MATHEMATIQUES"&amp;CHAR(10)&amp;"Calcul mental",IF('EDT-1niveau'!E17="GM","MATHEMATIQUES"&amp;CHAR(10)&amp;"Grandeurs et mesures",IF('EDT-1niveau'!E17="NC","MATHEMATIQUES"&amp;CHAR(10)&amp;"Nombres et calculs",IF('EDT-1niveau'!E17="EG","MATHEMATIQUES"&amp;CHAR(10)&amp;"Espace et Géométrie",IF('EDT-1niveau'!E17="S","Sciences et technologie",IF('EDT-1niveau'!E17="H","Histoire",IF('EDT-1niveau'!E17="Geo","Géographie",IF('EDT-1niveau'!E17="EMC","Enseig. mor. et civ.",IF('EDT-1niveau'!E17="EPS","Educ. phys. et sportive",IF('EDT-1niveau'!E17="EM","Educ. musicale",IF('EDT-1niveau'!E17="AP","Arts plastiques",IF('EDT-1niveau'!E17="HDA","Hist. des arts",IF('EDT-1niveau'!E17="QM","Questionner le monde",IF('EDT-1niveau'!E17="LV","Langue vivante",IF('EDT-1niveau'!E17="APC","Activ. pédag. complémentaires",""))))))))))))))))))))))))))</f>
        <v/>
      </c>
      <c r="M13" s="14" t="str">
        <f t="shared" si="2"/>
        <v/>
      </c>
      <c r="N13" s="100" t="str">
        <f>'EDT-1niveau'!F17</f>
        <v/>
      </c>
      <c r="O13" s="14" t="str">
        <f>IF('EDT-1niveau'!F17="O","FRANCAIS"&amp;CHAR(10)&amp;"Orthographe",IF('EDT-1niveau'!F17="rec","RECREATION",IF('EDT-1niveau'!F17="p","Pause méridienne",IF('EDT-1niveau'!F17="G","FRANCAIS"&amp;CHAR(10)&amp;"Grammaire",IF('EDT-1niveau'!F17="E","FRANCAIS"&amp;CHAR(10)&amp;"Ecriture",IF('EDT-1niveau'!F17="M","MATHEMATIQUES",IF('EDT-1niveau'!F17="F","FRANCAIS",IF('EDT-1niveau'!F17="LC","FRANCAIS"&amp;CHAR(10)&amp;"Lecture et comp. de l'écrit",IF('EDT-1niveau'!F17="CLA","FRANCAIS"&amp;CHAR(10)&amp;"Culture littéraire et artistique",IF('EDT-1niveau'!F17="LO","FRANCAIS"&amp;CHAR(10)&amp;"Langage oral",IF('EDT-1niveau'!F17="L","FRANCAIS"&amp;CHAR(10)&amp;"Lexique",IF('EDT-1niveau'!F17="CM","MATHEMATIQUES"&amp;CHAR(10)&amp;"Calcul mental",IF('EDT-1niveau'!F17="GM","MATHEMATIQUES"&amp;CHAR(10)&amp;"Grandeurs et mesures",IF('EDT-1niveau'!F17="NC","MATHEMATIQUES"&amp;CHAR(10)&amp;"Nombres et calculs",IF('EDT-1niveau'!F17="EG","MATHEMATIQUES"&amp;CHAR(10)&amp;"Espace et Géométrie",IF('EDT-1niveau'!F17="S","Sciences et technologie",IF('EDT-1niveau'!F17="H","Histoire",IF('EDT-1niveau'!F17="Geo","Géographie",IF('EDT-1niveau'!F17="EMC","Enseig. mor. et civ.",IF('EDT-1niveau'!F17="EPS","Educ. phys. et sportive",IF('EDT-1niveau'!F17="EM","Educ. musicale",IF('EDT-1niveau'!F17="AP","Arts plastiques",IF('EDT-1niveau'!F17="HDA","Hist. des arts",IF('EDT-1niveau'!F17="QM","Questionner le monde",IF('EDT-1niveau'!F17="LV","Langue vivante",IF('EDT-1niveau'!F17="APC","Activ. pédag. complémentaires",""))))))))))))))))))))))))))</f>
        <v/>
      </c>
      <c r="P13" s="39" t="str">
        <f t="shared" si="3"/>
        <v/>
      </c>
      <c r="R13" s="35" t="s">
        <v>125</v>
      </c>
      <c r="S13" s="41">
        <f>COUNTIF($B$4:$N$150,R13)*'POUR COMMENCER'!$H$29</f>
        <v>0</v>
      </c>
    </row>
    <row r="14" spans="1:19" x14ac:dyDescent="0.3">
      <c r="A14" s="4" t="e">
        <f>IF('POUR COMMENCER'!$E$14&gt;=A13,A13+'POUR COMMENCER'!$H$29,"")</f>
        <v>#VALUE!</v>
      </c>
      <c r="B14" s="100" t="str">
        <f>'EDT-1niveau'!B18</f>
        <v/>
      </c>
      <c r="C14" s="14" t="str">
        <f>IF('EDT-1niveau'!B18="O","FRANCAIS"&amp;CHAR(10)&amp;"Orthographe",IF('EDT-1niveau'!B18="rec","RECREATION",IF('EDT-1niveau'!B18="p","Pause méridienne",IF('EDT-1niveau'!B18="G","FRANCAIS"&amp;CHAR(10)&amp;"Grammaire",IF('EDT-1niveau'!B18="E","FRANCAIS"&amp;CHAR(10)&amp;"Ecriture",IF('EDT-1niveau'!B18="M","MATHEMATIQUES",IF('EDT-1niveau'!B18="F","FRANCAIS",IF('EDT-1niveau'!B18="LC","FRANCAIS"&amp;CHAR(10)&amp;"Lecture et comp. de l'écrit",IF('EDT-1niveau'!B18="CLA","FRANCAIS"&amp;CHAR(10)&amp;"Culture littéraire et artistique",IF('EDT-1niveau'!B18="LO","FRANCAIS"&amp;CHAR(10)&amp;"Langage oral",IF('EDT-1niveau'!B18="L","FRANCAIS"&amp;CHAR(10)&amp;"Lexique",IF('EDT-1niveau'!B18="CM","MATHEMATIQUES"&amp;CHAR(10)&amp;"Calcul mental",IF('EDT-1niveau'!B18="GM","MATHEMATIQUES"&amp;CHAR(10)&amp;"Grandeurs et mesures",IF('EDT-1niveau'!B18="NC","MATHEMATIQUES"&amp;CHAR(10)&amp;"Nombres et calculs",IF('EDT-1niveau'!B18="EG","MATHEMATIQUES"&amp;CHAR(10)&amp;"Espace et Géométrie",IF('EDT-1niveau'!B18="S","Sciences et technologie",IF('EDT-1niveau'!B18="H","Histoire",IF('EDT-1niveau'!B18="Geo","Géographie",IF('EDT-1niveau'!B18="EMC","Enseig. mor. et civ.",IF('EDT-1niveau'!B18="EPS","Educ. phys. et sportive",IF('EDT-1niveau'!B18="EM","Educ. musicale",IF('EDT-1niveau'!B18="AP","Arts plastiques",IF('EDT-1niveau'!B18="HDA","Hist. des arts",IF('EDT-1niveau'!B18="QM","Questionner le monde",IF('EDT-1niveau'!B18="LV","Langue vivante",IF('EDT-1niveau'!B18="APC","Activ. pédag. complémentaires",""))))))))))))))))))))))))))</f>
        <v/>
      </c>
      <c r="D14" s="14" t="str">
        <f t="shared" si="0"/>
        <v/>
      </c>
      <c r="E14" s="100" t="str">
        <f>'EDT-1niveau'!C18</f>
        <v/>
      </c>
      <c r="F14" s="14" t="str">
        <f>IF('EDT-1niveau'!C18="O","FRANCAIS"&amp;CHAR(10)&amp;"Orthographe",IF('EDT-1niveau'!C18="rec","RECREATION",IF('EDT-1niveau'!C18="p","Pause méridienne",IF('EDT-1niveau'!C18="G","FRANCAIS"&amp;CHAR(10)&amp;"Grammaire",IF('EDT-1niveau'!C18="E","FRANCAIS"&amp;CHAR(10)&amp;"Ecriture",IF('EDT-1niveau'!C18="M","MATHEMATIQUES",IF('EDT-1niveau'!C18="F","FRANCAIS",IF('EDT-1niveau'!C18="LC","FRANCAIS"&amp;CHAR(10)&amp;"Lecture et comp. de l'écrit",IF('EDT-1niveau'!C18="CLA","FRANCAIS"&amp;CHAR(10)&amp;"Culture littéraire et artistique",IF('EDT-1niveau'!C18="LO","FRANCAIS"&amp;CHAR(10)&amp;"Langage oral",IF('EDT-1niveau'!C18="L","FRANCAIS"&amp;CHAR(10)&amp;"Lexique",IF('EDT-1niveau'!C18="CM","MATHEMATIQUES"&amp;CHAR(10)&amp;"Calcul mental",IF('EDT-1niveau'!C18="GM","MATHEMATIQUES"&amp;CHAR(10)&amp;"Grandeurs et mesures",IF('EDT-1niveau'!C18="NC","MATHEMATIQUES"&amp;CHAR(10)&amp;"Nombres et calculs",IF('EDT-1niveau'!C18="EG","MATHEMATIQUES"&amp;CHAR(10)&amp;"Espace et Géométrie",IF('EDT-1niveau'!C18="S","Sciences et technologie",IF('EDT-1niveau'!C18="H","Histoire",IF('EDT-1niveau'!C18="Geo","Géographie",IF('EDT-1niveau'!C18="EMC","Enseig. mor. et civ.",IF('EDT-1niveau'!C18="EPS","Educ. phys. et sportive",IF('EDT-1niveau'!C18="EM","Educ. musicale",IF('EDT-1niveau'!C18="AP","Arts plastiques",IF('EDT-1niveau'!C18="HDA","Hist. des arts",IF('EDT-1niveau'!C18="QM","Questionner le monde",IF('EDT-1niveau'!C18="LV","Langue vivante",IF('EDT-1niveau'!C18="APC","Activ. pédag. complémentaires",""))))))))))))))))))))))))))</f>
        <v/>
      </c>
      <c r="G14" s="14" t="str">
        <f t="shared" si="1"/>
        <v/>
      </c>
      <c r="H14" s="100" t="str">
        <f>'EDT-1niveau'!D18</f>
        <v/>
      </c>
      <c r="I14" s="14" t="str">
        <f>IF('EDT-1niveau'!D18="O","FRANCAIS"&amp;CHAR(10)&amp;"Orthographe",IF('EDT-1niveau'!D18="rec","RECREATION",IF('EDT-1niveau'!D18="p","Pause méridienne",IF('EDT-1niveau'!D18="G","FRANCAIS"&amp;CHAR(10)&amp;"Grammaire",IF('EDT-1niveau'!D18="E","FRANCAIS"&amp;CHAR(10)&amp;"Ecriture",IF('EDT-1niveau'!D18="M","MATHEMATIQUES",IF('EDT-1niveau'!D18="F","FRANCAIS",IF('EDT-1niveau'!D18="LC","FRANCAIS"&amp;CHAR(10)&amp;"Lecture et comp. de l'écrit",IF('EDT-1niveau'!D18="CLA","FRANCAIS"&amp;CHAR(10)&amp;"Culture littéraire et artistique",IF('EDT-1niveau'!D18="LO","FRANCAIS"&amp;CHAR(10)&amp;"Langage oral",IF('EDT-1niveau'!D18="L","FRANCAIS"&amp;CHAR(10)&amp;"Lexique",IF('EDT-1niveau'!D18="CM","MATHEMATIQUES"&amp;CHAR(10)&amp;"Calcul mental",IF('EDT-1niveau'!D18="GM","MATHEMATIQUES"&amp;CHAR(10)&amp;"Grandeurs et mesures",IF('EDT-1niveau'!D18="NC","MATHEMATIQUES"&amp;CHAR(10)&amp;"Nombres et calculs",IF('EDT-1niveau'!D18="EG","MATHEMATIQUES"&amp;CHAR(10)&amp;"Espace et Géométrie",IF('EDT-1niveau'!D18="S","Sciences et technologie",IF('EDT-1niveau'!D18="H","Histoire",IF('EDT-1niveau'!D18="Geo","Géographie",IF('EDT-1niveau'!D18="EMC","Enseig. mor. et civ.",IF('EDT-1niveau'!D18="EPS","Educ. phys. et sportive",IF('EDT-1niveau'!D18="EM","Educ. musicale",IF('EDT-1niveau'!D18="AP","Arts plastiques",IF('EDT-1niveau'!D18="HDA","Hist. des arts",IF('EDT-1niveau'!D18="QM","Questionner le monde",IF('EDT-1niveau'!D18="LV","Langue vivante",IF('EDT-1niveau'!D18="APC","Activ. pédag. complémentaires",""))))))))))))))))))))))))))</f>
        <v/>
      </c>
      <c r="J14" s="14" t="str">
        <f t="shared" si="4"/>
        <v/>
      </c>
      <c r="K14" s="100" t="str">
        <f>'EDT-1niveau'!E18</f>
        <v/>
      </c>
      <c r="L14" s="14" t="str">
        <f>IF('EDT-1niveau'!E18="O","FRANCAIS"&amp;CHAR(10)&amp;"Orthographe",IF('EDT-1niveau'!E18="rec","RECREATION",IF('EDT-1niveau'!E18="p","Pause méridienne",IF('EDT-1niveau'!E18="G","FRANCAIS"&amp;CHAR(10)&amp;"Grammaire",IF('EDT-1niveau'!E18="E","FRANCAIS"&amp;CHAR(10)&amp;"Ecriture",IF('EDT-1niveau'!E18="M","MATHEMATIQUES",IF('EDT-1niveau'!E18="F","FRANCAIS",IF('EDT-1niveau'!E18="LC","FRANCAIS"&amp;CHAR(10)&amp;"Lecture et comp. de l'écrit",IF('EDT-1niveau'!E18="CLA","FRANCAIS"&amp;CHAR(10)&amp;"Culture littéraire et artistique",IF('EDT-1niveau'!E18="LO","FRANCAIS"&amp;CHAR(10)&amp;"Langage oral",IF('EDT-1niveau'!E18="L","FRANCAIS"&amp;CHAR(10)&amp;"Lexique",IF('EDT-1niveau'!E18="CM","MATHEMATIQUES"&amp;CHAR(10)&amp;"Calcul mental",IF('EDT-1niveau'!E18="GM","MATHEMATIQUES"&amp;CHAR(10)&amp;"Grandeurs et mesures",IF('EDT-1niveau'!E18="NC","MATHEMATIQUES"&amp;CHAR(10)&amp;"Nombres et calculs",IF('EDT-1niveau'!E18="EG","MATHEMATIQUES"&amp;CHAR(10)&amp;"Espace et Géométrie",IF('EDT-1niveau'!E18="S","Sciences et technologie",IF('EDT-1niveau'!E18="H","Histoire",IF('EDT-1niveau'!E18="Geo","Géographie",IF('EDT-1niveau'!E18="EMC","Enseig. mor. et civ.",IF('EDT-1niveau'!E18="EPS","Educ. phys. et sportive",IF('EDT-1niveau'!E18="EM","Educ. musicale",IF('EDT-1niveau'!E18="AP","Arts plastiques",IF('EDT-1niveau'!E18="HDA","Hist. des arts",IF('EDT-1niveau'!E18="QM","Questionner le monde",IF('EDT-1niveau'!E18="LV","Langue vivante",IF('EDT-1niveau'!E18="APC","Activ. pédag. complémentaires",""))))))))))))))))))))))))))</f>
        <v/>
      </c>
      <c r="M14" s="14" t="str">
        <f t="shared" si="2"/>
        <v/>
      </c>
      <c r="N14" s="100" t="str">
        <f>'EDT-1niveau'!F18</f>
        <v/>
      </c>
      <c r="O14" s="14" t="str">
        <f>IF('EDT-1niveau'!F18="O","FRANCAIS"&amp;CHAR(10)&amp;"Orthographe",IF('EDT-1niveau'!F18="rec","RECREATION",IF('EDT-1niveau'!F18="p","Pause méridienne",IF('EDT-1niveau'!F18="G","FRANCAIS"&amp;CHAR(10)&amp;"Grammaire",IF('EDT-1niveau'!F18="E","FRANCAIS"&amp;CHAR(10)&amp;"Ecriture",IF('EDT-1niveau'!F18="M","MATHEMATIQUES",IF('EDT-1niveau'!F18="F","FRANCAIS",IF('EDT-1niveau'!F18="LC","FRANCAIS"&amp;CHAR(10)&amp;"Lecture et comp. de l'écrit",IF('EDT-1niveau'!F18="CLA","FRANCAIS"&amp;CHAR(10)&amp;"Culture littéraire et artistique",IF('EDT-1niveau'!F18="LO","FRANCAIS"&amp;CHAR(10)&amp;"Langage oral",IF('EDT-1niveau'!F18="L","FRANCAIS"&amp;CHAR(10)&amp;"Lexique",IF('EDT-1niveau'!F18="CM","MATHEMATIQUES"&amp;CHAR(10)&amp;"Calcul mental",IF('EDT-1niveau'!F18="GM","MATHEMATIQUES"&amp;CHAR(10)&amp;"Grandeurs et mesures",IF('EDT-1niveau'!F18="NC","MATHEMATIQUES"&amp;CHAR(10)&amp;"Nombres et calculs",IF('EDT-1niveau'!F18="EG","MATHEMATIQUES"&amp;CHAR(10)&amp;"Espace et Géométrie",IF('EDT-1niveau'!F18="S","Sciences et technologie",IF('EDT-1niveau'!F18="H","Histoire",IF('EDT-1niveau'!F18="Geo","Géographie",IF('EDT-1niveau'!F18="EMC","Enseig. mor. et civ.",IF('EDT-1niveau'!F18="EPS","Educ. phys. et sportive",IF('EDT-1niveau'!F18="EM","Educ. musicale",IF('EDT-1niveau'!F18="AP","Arts plastiques",IF('EDT-1niveau'!F18="HDA","Hist. des arts",IF('EDT-1niveau'!F18="QM","Questionner le monde",IF('EDT-1niveau'!F18="LV","Langue vivante",IF('EDT-1niveau'!F18="APC","Activ. pédag. complémentaires",""))))))))))))))))))))))))))</f>
        <v/>
      </c>
      <c r="P14" s="39" t="str">
        <f t="shared" si="3"/>
        <v/>
      </c>
      <c r="R14" s="35" t="s">
        <v>19</v>
      </c>
      <c r="S14" s="41">
        <f>COUNTIF($B$4:$N$150,R14)*'POUR COMMENCER'!$H$29</f>
        <v>0</v>
      </c>
    </row>
    <row r="15" spans="1:19" x14ac:dyDescent="0.3">
      <c r="A15" s="4" t="e">
        <f>IF('POUR COMMENCER'!$E$14&gt;=A14,A14+'POUR COMMENCER'!$H$29,"")</f>
        <v>#VALUE!</v>
      </c>
      <c r="B15" s="100" t="str">
        <f>'EDT-1niveau'!B19</f>
        <v/>
      </c>
      <c r="C15" s="14" t="str">
        <f>IF('EDT-1niveau'!B19="O","FRANCAIS"&amp;CHAR(10)&amp;"Orthographe",IF('EDT-1niveau'!B19="rec","RECREATION",IF('EDT-1niveau'!B19="p","Pause méridienne",IF('EDT-1niveau'!B19="G","FRANCAIS"&amp;CHAR(10)&amp;"Grammaire",IF('EDT-1niveau'!B19="E","FRANCAIS"&amp;CHAR(10)&amp;"Ecriture",IF('EDT-1niveau'!B19="M","MATHEMATIQUES",IF('EDT-1niveau'!B19="F","FRANCAIS",IF('EDT-1niveau'!B19="LC","FRANCAIS"&amp;CHAR(10)&amp;"Lecture et comp. de l'écrit",IF('EDT-1niveau'!B19="CLA","FRANCAIS"&amp;CHAR(10)&amp;"Culture littéraire et artistique",IF('EDT-1niveau'!B19="LO","FRANCAIS"&amp;CHAR(10)&amp;"Langage oral",IF('EDT-1niveau'!B19="L","FRANCAIS"&amp;CHAR(10)&amp;"Lexique",IF('EDT-1niveau'!B19="CM","MATHEMATIQUES"&amp;CHAR(10)&amp;"Calcul mental",IF('EDT-1niveau'!B19="GM","MATHEMATIQUES"&amp;CHAR(10)&amp;"Grandeurs et mesures",IF('EDT-1niveau'!B19="NC","MATHEMATIQUES"&amp;CHAR(10)&amp;"Nombres et calculs",IF('EDT-1niveau'!B19="EG","MATHEMATIQUES"&amp;CHAR(10)&amp;"Espace et Géométrie",IF('EDT-1niveau'!B19="S","Sciences et technologie",IF('EDT-1niveau'!B19="H","Histoire",IF('EDT-1niveau'!B19="Geo","Géographie",IF('EDT-1niveau'!B19="EMC","Enseig. mor. et civ.",IF('EDT-1niveau'!B19="EPS","Educ. phys. et sportive",IF('EDT-1niveau'!B19="EM","Educ. musicale",IF('EDT-1niveau'!B19="AP","Arts plastiques",IF('EDT-1niveau'!B19="HDA","Hist. des arts",IF('EDT-1niveau'!B19="QM","Questionner le monde",IF('EDT-1niveau'!B19="LV","Langue vivante",IF('EDT-1niveau'!B19="APC","Activ. pédag. complémentaires",""))))))))))))))))))))))))))</f>
        <v/>
      </c>
      <c r="D15" s="14" t="str">
        <f t="shared" si="0"/>
        <v/>
      </c>
      <c r="E15" s="100" t="str">
        <f>'EDT-1niveau'!C19</f>
        <v/>
      </c>
      <c r="F15" s="14" t="str">
        <f>IF('EDT-1niveau'!C19="O","FRANCAIS"&amp;CHAR(10)&amp;"Orthographe",IF('EDT-1niveau'!C19="rec","RECREATION",IF('EDT-1niveau'!C19="p","Pause méridienne",IF('EDT-1niveau'!C19="G","FRANCAIS"&amp;CHAR(10)&amp;"Grammaire",IF('EDT-1niveau'!C19="E","FRANCAIS"&amp;CHAR(10)&amp;"Ecriture",IF('EDT-1niveau'!C19="M","MATHEMATIQUES",IF('EDT-1niveau'!C19="F","FRANCAIS",IF('EDT-1niveau'!C19="LC","FRANCAIS"&amp;CHAR(10)&amp;"Lecture et comp. de l'écrit",IF('EDT-1niveau'!C19="CLA","FRANCAIS"&amp;CHAR(10)&amp;"Culture littéraire et artistique",IF('EDT-1niveau'!C19="LO","FRANCAIS"&amp;CHAR(10)&amp;"Langage oral",IF('EDT-1niveau'!C19="L","FRANCAIS"&amp;CHAR(10)&amp;"Lexique",IF('EDT-1niveau'!C19="CM","MATHEMATIQUES"&amp;CHAR(10)&amp;"Calcul mental",IF('EDT-1niveau'!C19="GM","MATHEMATIQUES"&amp;CHAR(10)&amp;"Grandeurs et mesures",IF('EDT-1niveau'!C19="NC","MATHEMATIQUES"&amp;CHAR(10)&amp;"Nombres et calculs",IF('EDT-1niveau'!C19="EG","MATHEMATIQUES"&amp;CHAR(10)&amp;"Espace et Géométrie",IF('EDT-1niveau'!C19="S","Sciences et technologie",IF('EDT-1niveau'!C19="H","Histoire",IF('EDT-1niveau'!C19="Geo","Géographie",IF('EDT-1niveau'!C19="EMC","Enseig. mor. et civ.",IF('EDT-1niveau'!C19="EPS","Educ. phys. et sportive",IF('EDT-1niveau'!C19="EM","Educ. musicale",IF('EDT-1niveau'!C19="AP","Arts plastiques",IF('EDT-1niveau'!C19="HDA","Hist. des arts",IF('EDT-1niveau'!C19="QM","Questionner le monde",IF('EDT-1niveau'!C19="LV","Langue vivante",IF('EDT-1niveau'!C19="APC","Activ. pédag. complémentaires",""))))))))))))))))))))))))))</f>
        <v/>
      </c>
      <c r="G15" s="14" t="str">
        <f t="shared" si="1"/>
        <v/>
      </c>
      <c r="H15" s="100" t="str">
        <f>'EDT-1niveau'!D19</f>
        <v/>
      </c>
      <c r="I15" s="14" t="str">
        <f>IF('EDT-1niveau'!D19="O","FRANCAIS"&amp;CHAR(10)&amp;"Orthographe",IF('EDT-1niveau'!D19="rec","RECREATION",IF('EDT-1niveau'!D19="p","Pause méridienne",IF('EDT-1niveau'!D19="G","FRANCAIS"&amp;CHAR(10)&amp;"Grammaire",IF('EDT-1niveau'!D19="E","FRANCAIS"&amp;CHAR(10)&amp;"Ecriture",IF('EDT-1niveau'!D19="M","MATHEMATIQUES",IF('EDT-1niveau'!D19="F","FRANCAIS",IF('EDT-1niveau'!D19="LC","FRANCAIS"&amp;CHAR(10)&amp;"Lecture et comp. de l'écrit",IF('EDT-1niveau'!D19="CLA","FRANCAIS"&amp;CHAR(10)&amp;"Culture littéraire et artistique",IF('EDT-1niveau'!D19="LO","FRANCAIS"&amp;CHAR(10)&amp;"Langage oral",IF('EDT-1niveau'!D19="L","FRANCAIS"&amp;CHAR(10)&amp;"Lexique",IF('EDT-1niveau'!D19="CM","MATHEMATIQUES"&amp;CHAR(10)&amp;"Calcul mental",IF('EDT-1niveau'!D19="GM","MATHEMATIQUES"&amp;CHAR(10)&amp;"Grandeurs et mesures",IF('EDT-1niveau'!D19="NC","MATHEMATIQUES"&amp;CHAR(10)&amp;"Nombres et calculs",IF('EDT-1niveau'!D19="EG","MATHEMATIQUES"&amp;CHAR(10)&amp;"Espace et Géométrie",IF('EDT-1niveau'!D19="S","Sciences et technologie",IF('EDT-1niveau'!D19="H","Histoire",IF('EDT-1niveau'!D19="Geo","Géographie",IF('EDT-1niveau'!D19="EMC","Enseig. mor. et civ.",IF('EDT-1niveau'!D19="EPS","Educ. phys. et sportive",IF('EDT-1niveau'!D19="EM","Educ. musicale",IF('EDT-1niveau'!D19="AP","Arts plastiques",IF('EDT-1niveau'!D19="HDA","Hist. des arts",IF('EDT-1niveau'!D19="QM","Questionner le monde",IF('EDT-1niveau'!D19="LV","Langue vivante",IF('EDT-1niveau'!D19="APC","Activ. pédag. complémentaires",""))))))))))))))))))))))))))</f>
        <v/>
      </c>
      <c r="J15" s="14" t="str">
        <f t="shared" si="4"/>
        <v/>
      </c>
      <c r="K15" s="100" t="str">
        <f>'EDT-1niveau'!E19</f>
        <v/>
      </c>
      <c r="L15" s="14" t="str">
        <f>IF('EDT-1niveau'!E19="O","FRANCAIS"&amp;CHAR(10)&amp;"Orthographe",IF('EDT-1niveau'!E19="rec","RECREATION",IF('EDT-1niveau'!E19="p","Pause méridienne",IF('EDT-1niveau'!E19="G","FRANCAIS"&amp;CHAR(10)&amp;"Grammaire",IF('EDT-1niveau'!E19="E","FRANCAIS"&amp;CHAR(10)&amp;"Ecriture",IF('EDT-1niveau'!E19="M","MATHEMATIQUES",IF('EDT-1niveau'!E19="F","FRANCAIS",IF('EDT-1niveau'!E19="LC","FRANCAIS"&amp;CHAR(10)&amp;"Lecture et comp. de l'écrit",IF('EDT-1niveau'!E19="CLA","FRANCAIS"&amp;CHAR(10)&amp;"Culture littéraire et artistique",IF('EDT-1niveau'!E19="LO","FRANCAIS"&amp;CHAR(10)&amp;"Langage oral",IF('EDT-1niveau'!E19="L","FRANCAIS"&amp;CHAR(10)&amp;"Lexique",IF('EDT-1niveau'!E19="CM","MATHEMATIQUES"&amp;CHAR(10)&amp;"Calcul mental",IF('EDT-1niveau'!E19="GM","MATHEMATIQUES"&amp;CHAR(10)&amp;"Grandeurs et mesures",IF('EDT-1niveau'!E19="NC","MATHEMATIQUES"&amp;CHAR(10)&amp;"Nombres et calculs",IF('EDT-1niveau'!E19="EG","MATHEMATIQUES"&amp;CHAR(10)&amp;"Espace et Géométrie",IF('EDT-1niveau'!E19="S","Sciences et technologie",IF('EDT-1niveau'!E19="H","Histoire",IF('EDT-1niveau'!E19="Geo","Géographie",IF('EDT-1niveau'!E19="EMC","Enseig. mor. et civ.",IF('EDT-1niveau'!E19="EPS","Educ. phys. et sportive",IF('EDT-1niveau'!E19="EM","Educ. musicale",IF('EDT-1niveau'!E19="AP","Arts plastiques",IF('EDT-1niveau'!E19="HDA","Hist. des arts",IF('EDT-1niveau'!E19="QM","Questionner le monde",IF('EDT-1niveau'!E19="LV","Langue vivante",IF('EDT-1niveau'!E19="APC","Activ. pédag. complémentaires",""))))))))))))))))))))))))))</f>
        <v/>
      </c>
      <c r="M15" s="14" t="str">
        <f t="shared" si="2"/>
        <v/>
      </c>
      <c r="N15" s="100" t="str">
        <f>'EDT-1niveau'!F19</f>
        <v/>
      </c>
      <c r="O15" s="14" t="str">
        <f>IF('EDT-1niveau'!F19="O","FRANCAIS"&amp;CHAR(10)&amp;"Orthographe",IF('EDT-1niveau'!F19="rec","RECREATION",IF('EDT-1niveau'!F19="p","Pause méridienne",IF('EDT-1niveau'!F19="G","FRANCAIS"&amp;CHAR(10)&amp;"Grammaire",IF('EDT-1niveau'!F19="E","FRANCAIS"&amp;CHAR(10)&amp;"Ecriture",IF('EDT-1niveau'!F19="M","MATHEMATIQUES",IF('EDT-1niveau'!F19="F","FRANCAIS",IF('EDT-1niveau'!F19="LC","FRANCAIS"&amp;CHAR(10)&amp;"Lecture et comp. de l'écrit",IF('EDT-1niveau'!F19="CLA","FRANCAIS"&amp;CHAR(10)&amp;"Culture littéraire et artistique",IF('EDT-1niveau'!F19="LO","FRANCAIS"&amp;CHAR(10)&amp;"Langage oral",IF('EDT-1niveau'!F19="L","FRANCAIS"&amp;CHAR(10)&amp;"Lexique",IF('EDT-1niveau'!F19="CM","MATHEMATIQUES"&amp;CHAR(10)&amp;"Calcul mental",IF('EDT-1niveau'!F19="GM","MATHEMATIQUES"&amp;CHAR(10)&amp;"Grandeurs et mesures",IF('EDT-1niveau'!F19="NC","MATHEMATIQUES"&amp;CHAR(10)&amp;"Nombres et calculs",IF('EDT-1niveau'!F19="EG","MATHEMATIQUES"&amp;CHAR(10)&amp;"Espace et Géométrie",IF('EDT-1niveau'!F19="S","Sciences et technologie",IF('EDT-1niveau'!F19="H","Histoire",IF('EDT-1niveau'!F19="Geo","Géographie",IF('EDT-1niveau'!F19="EMC","Enseig. mor. et civ.",IF('EDT-1niveau'!F19="EPS","Educ. phys. et sportive",IF('EDT-1niveau'!F19="EM","Educ. musicale",IF('EDT-1niveau'!F19="AP","Arts plastiques",IF('EDT-1niveau'!F19="HDA","Hist. des arts",IF('EDT-1niveau'!F19="QM","Questionner le monde",IF('EDT-1niveau'!F19="LV","Langue vivante",IF('EDT-1niveau'!F19="APC","Activ. pédag. complémentaires",""))))))))))))))))))))))))))</f>
        <v/>
      </c>
      <c r="P15" s="39" t="str">
        <f t="shared" si="3"/>
        <v/>
      </c>
      <c r="R15" s="35" t="s">
        <v>21</v>
      </c>
      <c r="S15" s="41">
        <f>COUNTIF($B$4:$N$150,R15)*'POUR COMMENCER'!$H$29</f>
        <v>0</v>
      </c>
    </row>
    <row r="16" spans="1:19" x14ac:dyDescent="0.3">
      <c r="A16" s="4" t="e">
        <f>IF('POUR COMMENCER'!$E$14&gt;=A15,A15+'POUR COMMENCER'!$H$29,"")</f>
        <v>#VALUE!</v>
      </c>
      <c r="B16" s="100" t="str">
        <f>'EDT-1niveau'!B20</f>
        <v/>
      </c>
      <c r="C16" s="14" t="str">
        <f>IF('EDT-1niveau'!B20="O","FRANCAIS"&amp;CHAR(10)&amp;"Orthographe",IF('EDT-1niveau'!B20="rec","RECREATION",IF('EDT-1niveau'!B20="p","Pause méridienne",IF('EDT-1niveau'!B20="G","FRANCAIS"&amp;CHAR(10)&amp;"Grammaire",IF('EDT-1niveau'!B20="E","FRANCAIS"&amp;CHAR(10)&amp;"Ecriture",IF('EDT-1niveau'!B20="M","MATHEMATIQUES",IF('EDT-1niveau'!B20="F","FRANCAIS",IF('EDT-1niveau'!B20="LC","FRANCAIS"&amp;CHAR(10)&amp;"Lecture et comp. de l'écrit",IF('EDT-1niveau'!B20="CLA","FRANCAIS"&amp;CHAR(10)&amp;"Culture littéraire et artistique",IF('EDT-1niveau'!B20="LO","FRANCAIS"&amp;CHAR(10)&amp;"Langage oral",IF('EDT-1niveau'!B20="L","FRANCAIS"&amp;CHAR(10)&amp;"Lexique",IF('EDT-1niveau'!B20="CM","MATHEMATIQUES"&amp;CHAR(10)&amp;"Calcul mental",IF('EDT-1niveau'!B20="GM","MATHEMATIQUES"&amp;CHAR(10)&amp;"Grandeurs et mesures",IF('EDT-1niveau'!B20="NC","MATHEMATIQUES"&amp;CHAR(10)&amp;"Nombres et calculs",IF('EDT-1niveau'!B20="EG","MATHEMATIQUES"&amp;CHAR(10)&amp;"Espace et Géométrie",IF('EDT-1niveau'!B20="S","Sciences et technologie",IF('EDT-1niveau'!B20="H","Histoire",IF('EDT-1niveau'!B20="Geo","Géographie",IF('EDT-1niveau'!B20="EMC","Enseig. mor. et civ.",IF('EDT-1niveau'!B20="EPS","Educ. phys. et sportive",IF('EDT-1niveau'!B20="EM","Educ. musicale",IF('EDT-1niveau'!B20="AP","Arts plastiques",IF('EDT-1niveau'!B20="HDA","Hist. des arts",IF('EDT-1niveau'!B20="QM","Questionner le monde",IF('EDT-1niveau'!B20="LV","Langue vivante",IF('EDT-1niveau'!B20="APC","Activ. pédag. complémentaires",""))))))))))))))))))))))))))</f>
        <v/>
      </c>
      <c r="D16" s="14" t="str">
        <f t="shared" si="0"/>
        <v/>
      </c>
      <c r="E16" s="100" t="str">
        <f>'EDT-1niveau'!C20</f>
        <v/>
      </c>
      <c r="F16" s="14" t="str">
        <f>IF('EDT-1niveau'!C20="O","FRANCAIS"&amp;CHAR(10)&amp;"Orthographe",IF('EDT-1niveau'!C20="rec","RECREATION",IF('EDT-1niveau'!C20="p","Pause méridienne",IF('EDT-1niveau'!C20="G","FRANCAIS"&amp;CHAR(10)&amp;"Grammaire",IF('EDT-1niveau'!C20="E","FRANCAIS"&amp;CHAR(10)&amp;"Ecriture",IF('EDT-1niveau'!C20="M","MATHEMATIQUES",IF('EDT-1niveau'!C20="F","FRANCAIS",IF('EDT-1niveau'!C20="LC","FRANCAIS"&amp;CHAR(10)&amp;"Lecture et comp. de l'écrit",IF('EDT-1niveau'!C20="CLA","FRANCAIS"&amp;CHAR(10)&amp;"Culture littéraire et artistique",IF('EDT-1niveau'!C20="LO","FRANCAIS"&amp;CHAR(10)&amp;"Langage oral",IF('EDT-1niveau'!C20="L","FRANCAIS"&amp;CHAR(10)&amp;"Lexique",IF('EDT-1niveau'!C20="CM","MATHEMATIQUES"&amp;CHAR(10)&amp;"Calcul mental",IF('EDT-1niveau'!C20="GM","MATHEMATIQUES"&amp;CHAR(10)&amp;"Grandeurs et mesures",IF('EDT-1niveau'!C20="NC","MATHEMATIQUES"&amp;CHAR(10)&amp;"Nombres et calculs",IF('EDT-1niveau'!C20="EG","MATHEMATIQUES"&amp;CHAR(10)&amp;"Espace et Géométrie",IF('EDT-1niveau'!C20="S","Sciences et technologie",IF('EDT-1niveau'!C20="H","Histoire",IF('EDT-1niveau'!C20="Geo","Géographie",IF('EDT-1niveau'!C20="EMC","Enseig. mor. et civ.",IF('EDT-1niveau'!C20="EPS","Educ. phys. et sportive",IF('EDT-1niveau'!C20="EM","Educ. musicale",IF('EDT-1niveau'!C20="AP","Arts plastiques",IF('EDT-1niveau'!C20="HDA","Hist. des arts",IF('EDT-1niveau'!C20="QM","Questionner le monde",IF('EDT-1niveau'!C20="LV","Langue vivante",IF('EDT-1niveau'!C20="APC","Activ. pédag. complémentaires",""))))))))))))))))))))))))))</f>
        <v/>
      </c>
      <c r="G16" s="14" t="str">
        <f t="shared" si="1"/>
        <v/>
      </c>
      <c r="H16" s="100" t="str">
        <f>'EDT-1niveau'!D20</f>
        <v/>
      </c>
      <c r="I16" s="14" t="str">
        <f>IF('EDT-1niveau'!D20="O","FRANCAIS"&amp;CHAR(10)&amp;"Orthographe",IF('EDT-1niveau'!D20="rec","RECREATION",IF('EDT-1niveau'!D20="p","Pause méridienne",IF('EDT-1niveau'!D20="G","FRANCAIS"&amp;CHAR(10)&amp;"Grammaire",IF('EDT-1niveau'!D20="E","FRANCAIS"&amp;CHAR(10)&amp;"Ecriture",IF('EDT-1niveau'!D20="M","MATHEMATIQUES",IF('EDT-1niveau'!D20="F","FRANCAIS",IF('EDT-1niveau'!D20="LC","FRANCAIS"&amp;CHAR(10)&amp;"Lecture et comp. de l'écrit",IF('EDT-1niveau'!D20="CLA","FRANCAIS"&amp;CHAR(10)&amp;"Culture littéraire et artistique",IF('EDT-1niveau'!D20="LO","FRANCAIS"&amp;CHAR(10)&amp;"Langage oral",IF('EDT-1niveau'!D20="L","FRANCAIS"&amp;CHAR(10)&amp;"Lexique",IF('EDT-1niveau'!D20="CM","MATHEMATIQUES"&amp;CHAR(10)&amp;"Calcul mental",IF('EDT-1niveau'!D20="GM","MATHEMATIQUES"&amp;CHAR(10)&amp;"Grandeurs et mesures",IF('EDT-1niveau'!D20="NC","MATHEMATIQUES"&amp;CHAR(10)&amp;"Nombres et calculs",IF('EDT-1niveau'!D20="EG","MATHEMATIQUES"&amp;CHAR(10)&amp;"Espace et Géométrie",IF('EDT-1niveau'!D20="S","Sciences et technologie",IF('EDT-1niveau'!D20="H","Histoire",IF('EDT-1niveau'!D20="Geo","Géographie",IF('EDT-1niveau'!D20="EMC","Enseig. mor. et civ.",IF('EDT-1niveau'!D20="EPS","Educ. phys. et sportive",IF('EDT-1niveau'!D20="EM","Educ. musicale",IF('EDT-1niveau'!D20="AP","Arts plastiques",IF('EDT-1niveau'!D20="HDA","Hist. des arts",IF('EDT-1niveau'!D20="QM","Questionner le monde",IF('EDT-1niveau'!D20="LV","Langue vivante",IF('EDT-1niveau'!D20="APC","Activ. pédag. complémentaires",""))))))))))))))))))))))))))</f>
        <v/>
      </c>
      <c r="J16" s="14" t="str">
        <f t="shared" si="4"/>
        <v/>
      </c>
      <c r="K16" s="100" t="str">
        <f>'EDT-1niveau'!E20</f>
        <v/>
      </c>
      <c r="L16" s="14" t="str">
        <f>IF('EDT-1niveau'!E20="O","FRANCAIS"&amp;CHAR(10)&amp;"Orthographe",IF('EDT-1niveau'!E20="rec","RECREATION",IF('EDT-1niveau'!E20="p","Pause méridienne",IF('EDT-1niveau'!E20="G","FRANCAIS"&amp;CHAR(10)&amp;"Grammaire",IF('EDT-1niveau'!E20="E","FRANCAIS"&amp;CHAR(10)&amp;"Ecriture",IF('EDT-1niveau'!E20="M","MATHEMATIQUES",IF('EDT-1niveau'!E20="F","FRANCAIS",IF('EDT-1niveau'!E20="LC","FRANCAIS"&amp;CHAR(10)&amp;"Lecture et comp. de l'écrit",IF('EDT-1niveau'!E20="CLA","FRANCAIS"&amp;CHAR(10)&amp;"Culture littéraire et artistique",IF('EDT-1niveau'!E20="LO","FRANCAIS"&amp;CHAR(10)&amp;"Langage oral",IF('EDT-1niveau'!E20="L","FRANCAIS"&amp;CHAR(10)&amp;"Lexique",IF('EDT-1niveau'!E20="CM","MATHEMATIQUES"&amp;CHAR(10)&amp;"Calcul mental",IF('EDT-1niveau'!E20="GM","MATHEMATIQUES"&amp;CHAR(10)&amp;"Grandeurs et mesures",IF('EDT-1niveau'!E20="NC","MATHEMATIQUES"&amp;CHAR(10)&amp;"Nombres et calculs",IF('EDT-1niveau'!E20="EG","MATHEMATIQUES"&amp;CHAR(10)&amp;"Espace et Géométrie",IF('EDT-1niveau'!E20="S","Sciences et technologie",IF('EDT-1niveau'!E20="H","Histoire",IF('EDT-1niveau'!E20="Geo","Géographie",IF('EDT-1niveau'!E20="EMC","Enseig. mor. et civ.",IF('EDT-1niveau'!E20="EPS","Educ. phys. et sportive",IF('EDT-1niveau'!E20="EM","Educ. musicale",IF('EDT-1niveau'!E20="AP","Arts plastiques",IF('EDT-1niveau'!E20="HDA","Hist. des arts",IF('EDT-1niveau'!E20="QM","Questionner le monde",IF('EDT-1niveau'!E20="LV","Langue vivante",IF('EDT-1niveau'!E20="APC","Activ. pédag. complémentaires",""))))))))))))))))))))))))))</f>
        <v/>
      </c>
      <c r="M16" s="14" t="str">
        <f t="shared" si="2"/>
        <v/>
      </c>
      <c r="N16" s="100" t="str">
        <f>'EDT-1niveau'!F20</f>
        <v/>
      </c>
      <c r="O16" s="14" t="str">
        <f>IF('EDT-1niveau'!F20="O","FRANCAIS"&amp;CHAR(10)&amp;"Orthographe",IF('EDT-1niveau'!F20="rec","RECREATION",IF('EDT-1niveau'!F20="p","Pause méridienne",IF('EDT-1niveau'!F20="G","FRANCAIS"&amp;CHAR(10)&amp;"Grammaire",IF('EDT-1niveau'!F20="E","FRANCAIS"&amp;CHAR(10)&amp;"Ecriture",IF('EDT-1niveau'!F20="M","MATHEMATIQUES",IF('EDT-1niveau'!F20="F","FRANCAIS",IF('EDT-1niveau'!F20="LC","FRANCAIS"&amp;CHAR(10)&amp;"Lecture et comp. de l'écrit",IF('EDT-1niveau'!F20="CLA","FRANCAIS"&amp;CHAR(10)&amp;"Culture littéraire et artistique",IF('EDT-1niveau'!F20="LO","FRANCAIS"&amp;CHAR(10)&amp;"Langage oral",IF('EDT-1niveau'!F20="L","FRANCAIS"&amp;CHAR(10)&amp;"Lexique",IF('EDT-1niveau'!F20="CM","MATHEMATIQUES"&amp;CHAR(10)&amp;"Calcul mental",IF('EDT-1niveau'!F20="GM","MATHEMATIQUES"&amp;CHAR(10)&amp;"Grandeurs et mesures",IF('EDT-1niveau'!F20="NC","MATHEMATIQUES"&amp;CHAR(10)&amp;"Nombres et calculs",IF('EDT-1niveau'!F20="EG","MATHEMATIQUES"&amp;CHAR(10)&amp;"Espace et Géométrie",IF('EDT-1niveau'!F20="S","Sciences et technologie",IF('EDT-1niveau'!F20="H","Histoire",IF('EDT-1niveau'!F20="Geo","Géographie",IF('EDT-1niveau'!F20="EMC","Enseig. mor. et civ.",IF('EDT-1niveau'!F20="EPS","Educ. phys. et sportive",IF('EDT-1niveau'!F20="EM","Educ. musicale",IF('EDT-1niveau'!F20="AP","Arts plastiques",IF('EDT-1niveau'!F20="HDA","Hist. des arts",IF('EDT-1niveau'!F20="QM","Questionner le monde",IF('EDT-1niveau'!F20="LV","Langue vivante",IF('EDT-1niveau'!F20="APC","Activ. pédag. complémentaires",""))))))))))))))))))))))))))</f>
        <v/>
      </c>
      <c r="P16" s="39" t="str">
        <f t="shared" si="3"/>
        <v/>
      </c>
      <c r="R16" s="35" t="s">
        <v>126</v>
      </c>
      <c r="S16" s="41">
        <f>COUNTIF($B$4:$N$150,R16)*'POUR COMMENCER'!$H$29</f>
        <v>0</v>
      </c>
    </row>
    <row r="17" spans="1:22" x14ac:dyDescent="0.3">
      <c r="A17" s="4" t="e">
        <f>IF('POUR COMMENCER'!$E$14&gt;=A16,A16+'POUR COMMENCER'!$H$29,"")</f>
        <v>#VALUE!</v>
      </c>
      <c r="B17" s="100" t="str">
        <f>'EDT-1niveau'!B21</f>
        <v/>
      </c>
      <c r="C17" s="14" t="str">
        <f>IF('EDT-1niveau'!B21="O","FRANCAIS"&amp;CHAR(10)&amp;"Orthographe",IF('EDT-1niveau'!B21="rec","RECREATION",IF('EDT-1niveau'!B21="p","Pause méridienne",IF('EDT-1niveau'!B21="G","FRANCAIS"&amp;CHAR(10)&amp;"Grammaire",IF('EDT-1niveau'!B21="E","FRANCAIS"&amp;CHAR(10)&amp;"Ecriture",IF('EDT-1niveau'!B21="M","MATHEMATIQUES",IF('EDT-1niveau'!B21="F","FRANCAIS",IF('EDT-1niveau'!B21="LC","FRANCAIS"&amp;CHAR(10)&amp;"Lecture et comp. de l'écrit",IF('EDT-1niveau'!B21="CLA","FRANCAIS"&amp;CHAR(10)&amp;"Culture littéraire et artistique",IF('EDT-1niveau'!B21="LO","FRANCAIS"&amp;CHAR(10)&amp;"Langage oral",IF('EDT-1niveau'!B21="L","FRANCAIS"&amp;CHAR(10)&amp;"Lexique",IF('EDT-1niveau'!B21="CM","MATHEMATIQUES"&amp;CHAR(10)&amp;"Calcul mental",IF('EDT-1niveau'!B21="GM","MATHEMATIQUES"&amp;CHAR(10)&amp;"Grandeurs et mesures",IF('EDT-1niveau'!B21="NC","MATHEMATIQUES"&amp;CHAR(10)&amp;"Nombres et calculs",IF('EDT-1niveau'!B21="EG","MATHEMATIQUES"&amp;CHAR(10)&amp;"Espace et Géométrie",IF('EDT-1niveau'!B21="S","Sciences et technologie",IF('EDT-1niveau'!B21="H","Histoire",IF('EDT-1niveau'!B21="Geo","Géographie",IF('EDT-1niveau'!B21="EMC","Enseig. mor. et civ.",IF('EDT-1niveau'!B21="EPS","Educ. phys. et sportive",IF('EDT-1niveau'!B21="EM","Educ. musicale",IF('EDT-1niveau'!B21="AP","Arts plastiques",IF('EDT-1niveau'!B21="HDA","Hist. des arts",IF('EDT-1niveau'!B21="QM","Questionner le monde",IF('EDT-1niveau'!B21="LV","Langue vivante",IF('EDT-1niveau'!B21="APC","Activ. pédag. complémentaires",""))))))))))))))))))))))))))</f>
        <v/>
      </c>
      <c r="D17" s="14" t="str">
        <f t="shared" si="0"/>
        <v/>
      </c>
      <c r="E17" s="100" t="str">
        <f>'EDT-1niveau'!C21</f>
        <v/>
      </c>
      <c r="F17" s="14" t="str">
        <f>IF('EDT-1niveau'!C21="O","FRANCAIS"&amp;CHAR(10)&amp;"Orthographe",IF('EDT-1niveau'!C21="rec","RECREATION",IF('EDT-1niveau'!C21="p","Pause méridienne",IF('EDT-1niveau'!C21="G","FRANCAIS"&amp;CHAR(10)&amp;"Grammaire",IF('EDT-1niveau'!C21="E","FRANCAIS"&amp;CHAR(10)&amp;"Ecriture",IF('EDT-1niveau'!C21="M","MATHEMATIQUES",IF('EDT-1niveau'!C21="F","FRANCAIS",IF('EDT-1niveau'!C21="LC","FRANCAIS"&amp;CHAR(10)&amp;"Lecture et comp. de l'écrit",IF('EDT-1niveau'!C21="CLA","FRANCAIS"&amp;CHAR(10)&amp;"Culture littéraire et artistique",IF('EDT-1niveau'!C21="LO","FRANCAIS"&amp;CHAR(10)&amp;"Langage oral",IF('EDT-1niveau'!C21="L","FRANCAIS"&amp;CHAR(10)&amp;"Lexique",IF('EDT-1niveau'!C21="CM","MATHEMATIQUES"&amp;CHAR(10)&amp;"Calcul mental",IF('EDT-1niveau'!C21="GM","MATHEMATIQUES"&amp;CHAR(10)&amp;"Grandeurs et mesures",IF('EDT-1niveau'!C21="NC","MATHEMATIQUES"&amp;CHAR(10)&amp;"Nombres et calculs",IF('EDT-1niveau'!C21="EG","MATHEMATIQUES"&amp;CHAR(10)&amp;"Espace et Géométrie",IF('EDT-1niveau'!C21="S","Sciences et technologie",IF('EDT-1niveau'!C21="H","Histoire",IF('EDT-1niveau'!C21="Geo","Géographie",IF('EDT-1niveau'!C21="EMC","Enseig. mor. et civ.",IF('EDT-1niveau'!C21="EPS","Educ. phys. et sportive",IF('EDT-1niveau'!C21="EM","Educ. musicale",IF('EDT-1niveau'!C21="AP","Arts plastiques",IF('EDT-1niveau'!C21="HDA","Hist. des arts",IF('EDT-1niveau'!C21="QM","Questionner le monde",IF('EDT-1niveau'!C21="LV","Langue vivante",IF('EDT-1niveau'!C21="APC","Activ. pédag. complémentaires",""))))))))))))))))))))))))))</f>
        <v/>
      </c>
      <c r="G17" s="14" t="str">
        <f t="shared" si="1"/>
        <v/>
      </c>
      <c r="H17" s="100" t="str">
        <f>'EDT-1niveau'!D21</f>
        <v/>
      </c>
      <c r="I17" s="14" t="str">
        <f>IF('EDT-1niveau'!D21="O","FRANCAIS"&amp;CHAR(10)&amp;"Orthographe",IF('EDT-1niveau'!D21="rec","RECREATION",IF('EDT-1niveau'!D21="p","Pause méridienne",IF('EDT-1niveau'!D21="G","FRANCAIS"&amp;CHAR(10)&amp;"Grammaire",IF('EDT-1niveau'!D21="E","FRANCAIS"&amp;CHAR(10)&amp;"Ecriture",IF('EDT-1niveau'!D21="M","MATHEMATIQUES",IF('EDT-1niveau'!D21="F","FRANCAIS",IF('EDT-1niveau'!D21="LC","FRANCAIS"&amp;CHAR(10)&amp;"Lecture et comp. de l'écrit",IF('EDT-1niveau'!D21="CLA","FRANCAIS"&amp;CHAR(10)&amp;"Culture littéraire et artistique",IF('EDT-1niveau'!D21="LO","FRANCAIS"&amp;CHAR(10)&amp;"Langage oral",IF('EDT-1niveau'!D21="L","FRANCAIS"&amp;CHAR(10)&amp;"Lexique",IF('EDT-1niveau'!D21="CM","MATHEMATIQUES"&amp;CHAR(10)&amp;"Calcul mental",IF('EDT-1niveau'!D21="GM","MATHEMATIQUES"&amp;CHAR(10)&amp;"Grandeurs et mesures",IF('EDT-1niveau'!D21="NC","MATHEMATIQUES"&amp;CHAR(10)&amp;"Nombres et calculs",IF('EDT-1niveau'!D21="EG","MATHEMATIQUES"&amp;CHAR(10)&amp;"Espace et Géométrie",IF('EDT-1niveau'!D21="S","Sciences et technologie",IF('EDT-1niveau'!D21="H","Histoire",IF('EDT-1niveau'!D21="Geo","Géographie",IF('EDT-1niveau'!D21="EMC","Enseig. mor. et civ.",IF('EDT-1niveau'!D21="EPS","Educ. phys. et sportive",IF('EDT-1niveau'!D21="EM","Educ. musicale",IF('EDT-1niveau'!D21="AP","Arts plastiques",IF('EDT-1niveau'!D21="HDA","Hist. des arts",IF('EDT-1niveau'!D21="QM","Questionner le monde",IF('EDT-1niveau'!D21="LV","Langue vivante",IF('EDT-1niveau'!D21="APC","Activ. pédag. complémentaires",""))))))))))))))))))))))))))</f>
        <v/>
      </c>
      <c r="J17" s="14" t="str">
        <f t="shared" si="4"/>
        <v/>
      </c>
      <c r="K17" s="100" t="str">
        <f>'EDT-1niveau'!E21</f>
        <v/>
      </c>
      <c r="L17" s="14" t="str">
        <f>IF('EDT-1niveau'!E21="O","FRANCAIS"&amp;CHAR(10)&amp;"Orthographe",IF('EDT-1niveau'!E21="rec","RECREATION",IF('EDT-1niveau'!E21="p","Pause méridienne",IF('EDT-1niveau'!E21="G","FRANCAIS"&amp;CHAR(10)&amp;"Grammaire",IF('EDT-1niveau'!E21="E","FRANCAIS"&amp;CHAR(10)&amp;"Ecriture",IF('EDT-1niveau'!E21="M","MATHEMATIQUES",IF('EDT-1niveau'!E21="F","FRANCAIS",IF('EDT-1niveau'!E21="LC","FRANCAIS"&amp;CHAR(10)&amp;"Lecture et comp. de l'écrit",IF('EDT-1niveau'!E21="CLA","FRANCAIS"&amp;CHAR(10)&amp;"Culture littéraire et artistique",IF('EDT-1niveau'!E21="LO","FRANCAIS"&amp;CHAR(10)&amp;"Langage oral",IF('EDT-1niveau'!E21="L","FRANCAIS"&amp;CHAR(10)&amp;"Lexique",IF('EDT-1niveau'!E21="CM","MATHEMATIQUES"&amp;CHAR(10)&amp;"Calcul mental",IF('EDT-1niveau'!E21="GM","MATHEMATIQUES"&amp;CHAR(10)&amp;"Grandeurs et mesures",IF('EDT-1niveau'!E21="NC","MATHEMATIQUES"&amp;CHAR(10)&amp;"Nombres et calculs",IF('EDT-1niveau'!E21="EG","MATHEMATIQUES"&amp;CHAR(10)&amp;"Espace et Géométrie",IF('EDT-1niveau'!E21="S","Sciences et technologie",IF('EDT-1niveau'!E21="H","Histoire",IF('EDT-1niveau'!E21="Geo","Géographie",IF('EDT-1niveau'!E21="EMC","Enseig. mor. et civ.",IF('EDT-1niveau'!E21="EPS","Educ. phys. et sportive",IF('EDT-1niveau'!E21="EM","Educ. musicale",IF('EDT-1niveau'!E21="AP","Arts plastiques",IF('EDT-1niveau'!E21="HDA","Hist. des arts",IF('EDT-1niveau'!E21="QM","Questionner le monde",IF('EDT-1niveau'!E21="LV","Langue vivante",IF('EDT-1niveau'!E21="APC","Activ. pédag. complémentaires",""))))))))))))))))))))))))))</f>
        <v/>
      </c>
      <c r="M17" s="14" t="str">
        <f t="shared" si="2"/>
        <v/>
      </c>
      <c r="N17" s="100" t="str">
        <f>'EDT-1niveau'!F21</f>
        <v/>
      </c>
      <c r="O17" s="14" t="str">
        <f>IF('EDT-1niveau'!F21="O","FRANCAIS"&amp;CHAR(10)&amp;"Orthographe",IF('EDT-1niveau'!F21="rec","RECREATION",IF('EDT-1niveau'!F21="p","Pause méridienne",IF('EDT-1niveau'!F21="G","FRANCAIS"&amp;CHAR(10)&amp;"Grammaire",IF('EDT-1niveau'!F21="E","FRANCAIS"&amp;CHAR(10)&amp;"Ecriture",IF('EDT-1niveau'!F21="M","MATHEMATIQUES",IF('EDT-1niveau'!F21="F","FRANCAIS",IF('EDT-1niveau'!F21="LC","FRANCAIS"&amp;CHAR(10)&amp;"Lecture et comp. de l'écrit",IF('EDT-1niveau'!F21="CLA","FRANCAIS"&amp;CHAR(10)&amp;"Culture littéraire et artistique",IF('EDT-1niveau'!F21="LO","FRANCAIS"&amp;CHAR(10)&amp;"Langage oral",IF('EDT-1niveau'!F21="L","FRANCAIS"&amp;CHAR(10)&amp;"Lexique",IF('EDT-1niveau'!F21="CM","MATHEMATIQUES"&amp;CHAR(10)&amp;"Calcul mental",IF('EDT-1niveau'!F21="GM","MATHEMATIQUES"&amp;CHAR(10)&amp;"Grandeurs et mesures",IF('EDT-1niveau'!F21="NC","MATHEMATIQUES"&amp;CHAR(10)&amp;"Nombres et calculs",IF('EDT-1niveau'!F21="EG","MATHEMATIQUES"&amp;CHAR(10)&amp;"Espace et Géométrie",IF('EDT-1niveau'!F21="S","Sciences et technologie",IF('EDT-1niveau'!F21="H","Histoire",IF('EDT-1niveau'!F21="Geo","Géographie",IF('EDT-1niveau'!F21="EMC","Enseig. mor. et civ.",IF('EDT-1niveau'!F21="EPS","Educ. phys. et sportive",IF('EDT-1niveau'!F21="EM","Educ. musicale",IF('EDT-1niveau'!F21="AP","Arts plastiques",IF('EDT-1niveau'!F21="HDA","Hist. des arts",IF('EDT-1niveau'!F21="QM","Questionner le monde",IF('EDT-1niveau'!F21="LV","Langue vivante",IF('EDT-1niveau'!F21="APC","Activ. pédag. complémentaires",""))))))))))))))))))))))))))</f>
        <v/>
      </c>
      <c r="P17" s="39" t="str">
        <f t="shared" si="3"/>
        <v/>
      </c>
      <c r="R17" s="158" t="s">
        <v>104</v>
      </c>
      <c r="S17" s="41">
        <f>COUNTIF($B$4:$N$150,R17)*'POUR COMMENCER'!$H$29</f>
        <v>0</v>
      </c>
    </row>
    <row r="18" spans="1:22" x14ac:dyDescent="0.3">
      <c r="A18" s="4" t="e">
        <f>IF('POUR COMMENCER'!$E$14&gt;=A17,A17+'POUR COMMENCER'!$H$29,"")</f>
        <v>#VALUE!</v>
      </c>
      <c r="B18" s="100" t="str">
        <f>'EDT-1niveau'!B22</f>
        <v/>
      </c>
      <c r="C18" s="14" t="str">
        <f>IF('EDT-1niveau'!B22="O","FRANCAIS"&amp;CHAR(10)&amp;"Orthographe",IF('EDT-1niveau'!B22="rec","RECREATION",IF('EDT-1niveau'!B22="p","Pause méridienne",IF('EDT-1niveau'!B22="G","FRANCAIS"&amp;CHAR(10)&amp;"Grammaire",IF('EDT-1niveau'!B22="E","FRANCAIS"&amp;CHAR(10)&amp;"Ecriture",IF('EDT-1niveau'!B22="M","MATHEMATIQUES",IF('EDT-1niveau'!B22="F","FRANCAIS",IF('EDT-1niveau'!B22="LC","FRANCAIS"&amp;CHAR(10)&amp;"Lecture et comp. de l'écrit",IF('EDT-1niveau'!B22="CLA","FRANCAIS"&amp;CHAR(10)&amp;"Culture littéraire et artistique",IF('EDT-1niveau'!B22="LO","FRANCAIS"&amp;CHAR(10)&amp;"Langage oral",IF('EDT-1niveau'!B22="L","FRANCAIS"&amp;CHAR(10)&amp;"Lexique",IF('EDT-1niveau'!B22="CM","MATHEMATIQUES"&amp;CHAR(10)&amp;"Calcul mental",IF('EDT-1niveau'!B22="GM","MATHEMATIQUES"&amp;CHAR(10)&amp;"Grandeurs et mesures",IF('EDT-1niveau'!B22="NC","MATHEMATIQUES"&amp;CHAR(10)&amp;"Nombres et calculs",IF('EDT-1niveau'!B22="EG","MATHEMATIQUES"&amp;CHAR(10)&amp;"Espace et Géométrie",IF('EDT-1niveau'!B22="S","Sciences et technologie",IF('EDT-1niveau'!B22="H","Histoire",IF('EDT-1niveau'!B22="Geo","Géographie",IF('EDT-1niveau'!B22="EMC","Enseig. mor. et civ.",IF('EDT-1niveau'!B22="EPS","Educ. phys. et sportive",IF('EDT-1niveau'!B22="EM","Educ. musicale",IF('EDT-1niveau'!B22="AP","Arts plastiques",IF('EDT-1niveau'!B22="HDA","Hist. des arts",IF('EDT-1niveau'!B22="QM","Questionner le monde",IF('EDT-1niveau'!B22="LV","Langue vivante",IF('EDT-1niveau'!B22="APC","Activ. pédag. complémentaires",""))))))))))))))))))))))))))</f>
        <v/>
      </c>
      <c r="D18" s="14" t="str">
        <f t="shared" si="0"/>
        <v/>
      </c>
      <c r="E18" s="100" t="str">
        <f>'EDT-1niveau'!C22</f>
        <v/>
      </c>
      <c r="F18" s="14" t="str">
        <f>IF('EDT-1niveau'!C22="O","FRANCAIS"&amp;CHAR(10)&amp;"Orthographe",IF('EDT-1niveau'!C22="rec","RECREATION",IF('EDT-1niveau'!C22="p","Pause méridienne",IF('EDT-1niveau'!C22="G","FRANCAIS"&amp;CHAR(10)&amp;"Grammaire",IF('EDT-1niveau'!C22="E","FRANCAIS"&amp;CHAR(10)&amp;"Ecriture",IF('EDT-1niveau'!C22="M","MATHEMATIQUES",IF('EDT-1niveau'!C22="F","FRANCAIS",IF('EDT-1niveau'!C22="LC","FRANCAIS"&amp;CHAR(10)&amp;"Lecture et comp. de l'écrit",IF('EDT-1niveau'!C22="CLA","FRANCAIS"&amp;CHAR(10)&amp;"Culture littéraire et artistique",IF('EDT-1niveau'!C22="LO","FRANCAIS"&amp;CHAR(10)&amp;"Langage oral",IF('EDT-1niveau'!C22="L","FRANCAIS"&amp;CHAR(10)&amp;"Lexique",IF('EDT-1niveau'!C22="CM","MATHEMATIQUES"&amp;CHAR(10)&amp;"Calcul mental",IF('EDT-1niveau'!C22="GM","MATHEMATIQUES"&amp;CHAR(10)&amp;"Grandeurs et mesures",IF('EDT-1niveau'!C22="NC","MATHEMATIQUES"&amp;CHAR(10)&amp;"Nombres et calculs",IF('EDT-1niveau'!C22="EG","MATHEMATIQUES"&amp;CHAR(10)&amp;"Espace et Géométrie",IF('EDT-1niveau'!C22="S","Sciences et technologie",IF('EDT-1niveau'!C22="H","Histoire",IF('EDT-1niveau'!C22="Geo","Géographie",IF('EDT-1niveau'!C22="EMC","Enseig. mor. et civ.",IF('EDT-1niveau'!C22="EPS","Educ. phys. et sportive",IF('EDT-1niveau'!C22="EM","Educ. musicale",IF('EDT-1niveau'!C22="AP","Arts plastiques",IF('EDT-1niveau'!C22="HDA","Hist. des arts",IF('EDT-1niveau'!C22="QM","Questionner le monde",IF('EDT-1niveau'!C22="LV","Langue vivante",IF('EDT-1niveau'!C22="APC","Activ. pédag. complémentaires",""))))))))))))))))))))))))))</f>
        <v/>
      </c>
      <c r="G18" s="14" t="str">
        <f t="shared" si="1"/>
        <v/>
      </c>
      <c r="H18" s="100" t="str">
        <f>'EDT-1niveau'!D22</f>
        <v/>
      </c>
      <c r="I18" s="14" t="str">
        <f>IF('EDT-1niveau'!D22="O","FRANCAIS"&amp;CHAR(10)&amp;"Orthographe",IF('EDT-1niveau'!D22="rec","RECREATION",IF('EDT-1niveau'!D22="p","Pause méridienne",IF('EDT-1niveau'!D22="G","FRANCAIS"&amp;CHAR(10)&amp;"Grammaire",IF('EDT-1niveau'!D22="E","FRANCAIS"&amp;CHAR(10)&amp;"Ecriture",IF('EDT-1niveau'!D22="M","MATHEMATIQUES",IF('EDT-1niveau'!D22="F","FRANCAIS",IF('EDT-1niveau'!D22="LC","FRANCAIS"&amp;CHAR(10)&amp;"Lecture et comp. de l'écrit",IF('EDT-1niveau'!D22="CLA","FRANCAIS"&amp;CHAR(10)&amp;"Culture littéraire et artistique",IF('EDT-1niveau'!D22="LO","FRANCAIS"&amp;CHAR(10)&amp;"Langage oral",IF('EDT-1niveau'!D22="L","FRANCAIS"&amp;CHAR(10)&amp;"Lexique",IF('EDT-1niveau'!D22="CM","MATHEMATIQUES"&amp;CHAR(10)&amp;"Calcul mental",IF('EDT-1niveau'!D22="GM","MATHEMATIQUES"&amp;CHAR(10)&amp;"Grandeurs et mesures",IF('EDT-1niveau'!D22="NC","MATHEMATIQUES"&amp;CHAR(10)&amp;"Nombres et calculs",IF('EDT-1niveau'!D22="EG","MATHEMATIQUES"&amp;CHAR(10)&amp;"Espace et Géométrie",IF('EDT-1niveau'!D22="S","Sciences et technologie",IF('EDT-1niveau'!D22="H","Histoire",IF('EDT-1niveau'!D22="Geo","Géographie",IF('EDT-1niveau'!D22="EMC","Enseig. mor. et civ.",IF('EDT-1niveau'!D22="EPS","Educ. phys. et sportive",IF('EDT-1niveau'!D22="EM","Educ. musicale",IF('EDT-1niveau'!D22="AP","Arts plastiques",IF('EDT-1niveau'!D22="HDA","Hist. des arts",IF('EDT-1niveau'!D22="QM","Questionner le monde",IF('EDT-1niveau'!D22="LV","Langue vivante",IF('EDT-1niveau'!D22="APC","Activ. pédag. complémentaires",""))))))))))))))))))))))))))</f>
        <v/>
      </c>
      <c r="J18" s="14" t="str">
        <f t="shared" si="4"/>
        <v/>
      </c>
      <c r="K18" s="100" t="str">
        <f>'EDT-1niveau'!E22</f>
        <v/>
      </c>
      <c r="L18" s="14" t="str">
        <f>IF('EDT-1niveau'!E22="O","FRANCAIS"&amp;CHAR(10)&amp;"Orthographe",IF('EDT-1niveau'!E22="rec","RECREATION",IF('EDT-1niveau'!E22="p","Pause méridienne",IF('EDT-1niveau'!E22="G","FRANCAIS"&amp;CHAR(10)&amp;"Grammaire",IF('EDT-1niveau'!E22="E","FRANCAIS"&amp;CHAR(10)&amp;"Ecriture",IF('EDT-1niveau'!E22="M","MATHEMATIQUES",IF('EDT-1niveau'!E22="F","FRANCAIS",IF('EDT-1niveau'!E22="LC","FRANCAIS"&amp;CHAR(10)&amp;"Lecture et comp. de l'écrit",IF('EDT-1niveau'!E22="CLA","FRANCAIS"&amp;CHAR(10)&amp;"Culture littéraire et artistique",IF('EDT-1niveau'!E22="LO","FRANCAIS"&amp;CHAR(10)&amp;"Langage oral",IF('EDT-1niveau'!E22="L","FRANCAIS"&amp;CHAR(10)&amp;"Lexique",IF('EDT-1niveau'!E22="CM","MATHEMATIQUES"&amp;CHAR(10)&amp;"Calcul mental",IF('EDT-1niveau'!E22="GM","MATHEMATIQUES"&amp;CHAR(10)&amp;"Grandeurs et mesures",IF('EDT-1niveau'!E22="NC","MATHEMATIQUES"&amp;CHAR(10)&amp;"Nombres et calculs",IF('EDT-1niveau'!E22="EG","MATHEMATIQUES"&amp;CHAR(10)&amp;"Espace et Géométrie",IF('EDT-1niveau'!E22="S","Sciences et technologie",IF('EDT-1niveau'!E22="H","Histoire",IF('EDT-1niveau'!E22="Geo","Géographie",IF('EDT-1niveau'!E22="EMC","Enseig. mor. et civ.",IF('EDT-1niveau'!E22="EPS","Educ. phys. et sportive",IF('EDT-1niveau'!E22="EM","Educ. musicale",IF('EDT-1niveau'!E22="AP","Arts plastiques",IF('EDT-1niveau'!E22="HDA","Hist. des arts",IF('EDT-1niveau'!E22="QM","Questionner le monde",IF('EDT-1niveau'!E22="LV","Langue vivante",IF('EDT-1niveau'!E22="APC","Activ. pédag. complémentaires",""))))))))))))))))))))))))))</f>
        <v/>
      </c>
      <c r="M18" s="14" t="str">
        <f t="shared" si="2"/>
        <v/>
      </c>
      <c r="N18" s="100" t="str">
        <f>'EDT-1niveau'!F22</f>
        <v/>
      </c>
      <c r="O18" s="14" t="str">
        <f>IF('EDT-1niveau'!F22="O","FRANCAIS"&amp;CHAR(10)&amp;"Orthographe",IF('EDT-1niveau'!F22="rec","RECREATION",IF('EDT-1niveau'!F22="p","Pause méridienne",IF('EDT-1niveau'!F22="G","FRANCAIS"&amp;CHAR(10)&amp;"Grammaire",IF('EDT-1niveau'!F22="E","FRANCAIS"&amp;CHAR(10)&amp;"Ecriture",IF('EDT-1niveau'!F22="M","MATHEMATIQUES",IF('EDT-1niveau'!F22="F","FRANCAIS",IF('EDT-1niveau'!F22="LC","FRANCAIS"&amp;CHAR(10)&amp;"Lecture et comp. de l'écrit",IF('EDT-1niveau'!F22="CLA","FRANCAIS"&amp;CHAR(10)&amp;"Culture littéraire et artistique",IF('EDT-1niveau'!F22="LO","FRANCAIS"&amp;CHAR(10)&amp;"Langage oral",IF('EDT-1niveau'!F22="L","FRANCAIS"&amp;CHAR(10)&amp;"Lexique",IF('EDT-1niveau'!F22="CM","MATHEMATIQUES"&amp;CHAR(10)&amp;"Calcul mental",IF('EDT-1niveau'!F22="GM","MATHEMATIQUES"&amp;CHAR(10)&amp;"Grandeurs et mesures",IF('EDT-1niveau'!F22="NC","MATHEMATIQUES"&amp;CHAR(10)&amp;"Nombres et calculs",IF('EDT-1niveau'!F22="EG","MATHEMATIQUES"&amp;CHAR(10)&amp;"Espace et Géométrie",IF('EDT-1niveau'!F22="S","Sciences et technologie",IF('EDT-1niveau'!F22="H","Histoire",IF('EDT-1niveau'!F22="Geo","Géographie",IF('EDT-1niveau'!F22="EMC","Enseig. mor. et civ.",IF('EDT-1niveau'!F22="EPS","Educ. phys. et sportive",IF('EDT-1niveau'!F22="EM","Educ. musicale",IF('EDT-1niveau'!F22="AP","Arts plastiques",IF('EDT-1niveau'!F22="HDA","Hist. des arts",IF('EDT-1niveau'!F22="QM","Questionner le monde",IF('EDT-1niveau'!F22="LV","Langue vivante",IF('EDT-1niveau'!F22="APC","Activ. pédag. complémentaires",""))))))))))))))))))))))))))</f>
        <v/>
      </c>
      <c r="P18" s="39" t="str">
        <f t="shared" si="3"/>
        <v/>
      </c>
      <c r="R18" s="201"/>
      <c r="S18" s="202"/>
    </row>
    <row r="19" spans="1:22" x14ac:dyDescent="0.3">
      <c r="A19" s="4" t="e">
        <f>IF('POUR COMMENCER'!$E$14&gt;=A18,A18+'POUR COMMENCER'!$H$29,"")</f>
        <v>#VALUE!</v>
      </c>
      <c r="B19" s="100" t="str">
        <f>'EDT-1niveau'!B23</f>
        <v/>
      </c>
      <c r="C19" s="14" t="str">
        <f>IF('EDT-1niveau'!B23="O","FRANCAIS"&amp;CHAR(10)&amp;"Orthographe",IF('EDT-1niveau'!B23="rec","RECREATION",IF('EDT-1niveau'!B23="p","Pause méridienne",IF('EDT-1niveau'!B23="G","FRANCAIS"&amp;CHAR(10)&amp;"Grammaire",IF('EDT-1niveau'!B23="E","FRANCAIS"&amp;CHAR(10)&amp;"Ecriture",IF('EDT-1niveau'!B23="M","MATHEMATIQUES",IF('EDT-1niveau'!B23="F","FRANCAIS",IF('EDT-1niveau'!B23="LC","FRANCAIS"&amp;CHAR(10)&amp;"Lecture et comp. de l'écrit",IF('EDT-1niveau'!B23="CLA","FRANCAIS"&amp;CHAR(10)&amp;"Culture littéraire et artistique",IF('EDT-1niveau'!B23="LO","FRANCAIS"&amp;CHAR(10)&amp;"Langage oral",IF('EDT-1niveau'!B23="L","FRANCAIS"&amp;CHAR(10)&amp;"Lexique",IF('EDT-1niveau'!B23="CM","MATHEMATIQUES"&amp;CHAR(10)&amp;"Calcul mental",IF('EDT-1niveau'!B23="GM","MATHEMATIQUES"&amp;CHAR(10)&amp;"Grandeurs et mesures",IF('EDT-1niveau'!B23="NC","MATHEMATIQUES"&amp;CHAR(10)&amp;"Nombres et calculs",IF('EDT-1niveau'!B23="EG","MATHEMATIQUES"&amp;CHAR(10)&amp;"Espace et Géométrie",IF('EDT-1niveau'!B23="S","Sciences et technologie",IF('EDT-1niveau'!B23="H","Histoire",IF('EDT-1niveau'!B23="Geo","Géographie",IF('EDT-1niveau'!B23="EMC","Enseig. mor. et civ.",IF('EDT-1niveau'!B23="EPS","Educ. phys. et sportive",IF('EDT-1niveau'!B23="EM","Educ. musicale",IF('EDT-1niveau'!B23="AP","Arts plastiques",IF('EDT-1niveau'!B23="HDA","Hist. des arts",IF('EDT-1niveau'!B23="QM","Questionner le monde",IF('EDT-1niveau'!B23="LV","Langue vivante",IF('EDT-1niveau'!B23="APC","Activ. pédag. complémentaires",""))))))))))))))))))))))))))</f>
        <v/>
      </c>
      <c r="D19" s="14" t="str">
        <f t="shared" si="0"/>
        <v/>
      </c>
      <c r="E19" s="100" t="str">
        <f>'EDT-1niveau'!C23</f>
        <v/>
      </c>
      <c r="F19" s="14" t="str">
        <f>IF('EDT-1niveau'!C23="O","FRANCAIS"&amp;CHAR(10)&amp;"Orthographe",IF('EDT-1niveau'!C23="rec","RECREATION",IF('EDT-1niveau'!C23="p","Pause méridienne",IF('EDT-1niveau'!C23="G","FRANCAIS"&amp;CHAR(10)&amp;"Grammaire",IF('EDT-1niveau'!C23="E","FRANCAIS"&amp;CHAR(10)&amp;"Ecriture",IF('EDT-1niveau'!C23="M","MATHEMATIQUES",IF('EDT-1niveau'!C23="F","FRANCAIS",IF('EDT-1niveau'!C23="LC","FRANCAIS"&amp;CHAR(10)&amp;"Lecture et comp. de l'écrit",IF('EDT-1niveau'!C23="CLA","FRANCAIS"&amp;CHAR(10)&amp;"Culture littéraire et artistique",IF('EDT-1niveau'!C23="LO","FRANCAIS"&amp;CHAR(10)&amp;"Langage oral",IF('EDT-1niveau'!C23="L","FRANCAIS"&amp;CHAR(10)&amp;"Lexique",IF('EDT-1niveau'!C23="CM","MATHEMATIQUES"&amp;CHAR(10)&amp;"Calcul mental",IF('EDT-1niveau'!C23="GM","MATHEMATIQUES"&amp;CHAR(10)&amp;"Grandeurs et mesures",IF('EDT-1niveau'!C23="NC","MATHEMATIQUES"&amp;CHAR(10)&amp;"Nombres et calculs",IF('EDT-1niveau'!C23="EG","MATHEMATIQUES"&amp;CHAR(10)&amp;"Espace et Géométrie",IF('EDT-1niveau'!C23="S","Sciences et technologie",IF('EDT-1niveau'!C23="H","Histoire",IF('EDT-1niveau'!C23="Geo","Géographie",IF('EDT-1niveau'!C23="EMC","Enseig. mor. et civ.",IF('EDT-1niveau'!C23="EPS","Educ. phys. et sportive",IF('EDT-1niveau'!C23="EM","Educ. musicale",IF('EDT-1niveau'!C23="AP","Arts plastiques",IF('EDT-1niveau'!C23="HDA","Hist. des arts",IF('EDT-1niveau'!C23="QM","Questionner le monde",IF('EDT-1niveau'!C23="LV","Langue vivante",IF('EDT-1niveau'!C23="APC","Activ. pédag. complémentaires",""))))))))))))))))))))))))))</f>
        <v/>
      </c>
      <c r="G19" s="14" t="str">
        <f t="shared" si="1"/>
        <v/>
      </c>
      <c r="H19" s="100" t="str">
        <f>'EDT-1niveau'!D23</f>
        <v/>
      </c>
      <c r="I19" s="14" t="str">
        <f>IF('EDT-1niveau'!D23="O","FRANCAIS"&amp;CHAR(10)&amp;"Orthographe",IF('EDT-1niveau'!D23="rec","RECREATION",IF('EDT-1niveau'!D23="p","Pause méridienne",IF('EDT-1niveau'!D23="G","FRANCAIS"&amp;CHAR(10)&amp;"Grammaire",IF('EDT-1niveau'!D23="E","FRANCAIS"&amp;CHAR(10)&amp;"Ecriture",IF('EDT-1niveau'!D23="M","MATHEMATIQUES",IF('EDT-1niveau'!D23="F","FRANCAIS",IF('EDT-1niveau'!D23="LC","FRANCAIS"&amp;CHAR(10)&amp;"Lecture et comp. de l'écrit",IF('EDT-1niveau'!D23="CLA","FRANCAIS"&amp;CHAR(10)&amp;"Culture littéraire et artistique",IF('EDT-1niveau'!D23="LO","FRANCAIS"&amp;CHAR(10)&amp;"Langage oral",IF('EDT-1niveau'!D23="L","FRANCAIS"&amp;CHAR(10)&amp;"Lexique",IF('EDT-1niveau'!D23="CM","MATHEMATIQUES"&amp;CHAR(10)&amp;"Calcul mental",IF('EDT-1niveau'!D23="GM","MATHEMATIQUES"&amp;CHAR(10)&amp;"Grandeurs et mesures",IF('EDT-1niveau'!D23="NC","MATHEMATIQUES"&amp;CHAR(10)&amp;"Nombres et calculs",IF('EDT-1niveau'!D23="EG","MATHEMATIQUES"&amp;CHAR(10)&amp;"Espace et Géométrie",IF('EDT-1niveau'!D23="S","Sciences et technologie",IF('EDT-1niveau'!D23="H","Histoire",IF('EDT-1niveau'!D23="Geo","Géographie",IF('EDT-1niveau'!D23="EMC","Enseig. mor. et civ.",IF('EDT-1niveau'!D23="EPS","Educ. phys. et sportive",IF('EDT-1niveau'!D23="EM","Educ. musicale",IF('EDT-1niveau'!D23="AP","Arts plastiques",IF('EDT-1niveau'!D23="HDA","Hist. des arts",IF('EDT-1niveau'!D23="QM","Questionner le monde",IF('EDT-1niveau'!D23="LV","Langue vivante",IF('EDT-1niveau'!D23="APC","Activ. pédag. complémentaires",""))))))))))))))))))))))))))</f>
        <v/>
      </c>
      <c r="J19" s="14" t="str">
        <f t="shared" si="4"/>
        <v/>
      </c>
      <c r="K19" s="100" t="str">
        <f>'EDT-1niveau'!E23</f>
        <v/>
      </c>
      <c r="L19" s="14" t="str">
        <f>IF('EDT-1niveau'!E23="O","FRANCAIS"&amp;CHAR(10)&amp;"Orthographe",IF('EDT-1niveau'!E23="rec","RECREATION",IF('EDT-1niveau'!E23="p","Pause méridienne",IF('EDT-1niveau'!E23="G","FRANCAIS"&amp;CHAR(10)&amp;"Grammaire",IF('EDT-1niveau'!E23="E","FRANCAIS"&amp;CHAR(10)&amp;"Ecriture",IF('EDT-1niveau'!E23="M","MATHEMATIQUES",IF('EDT-1niveau'!E23="F","FRANCAIS",IF('EDT-1niveau'!E23="LC","FRANCAIS"&amp;CHAR(10)&amp;"Lecture et comp. de l'écrit",IF('EDT-1niveau'!E23="CLA","FRANCAIS"&amp;CHAR(10)&amp;"Culture littéraire et artistique",IF('EDT-1niveau'!E23="LO","FRANCAIS"&amp;CHAR(10)&amp;"Langage oral",IF('EDT-1niveau'!E23="L","FRANCAIS"&amp;CHAR(10)&amp;"Lexique",IF('EDT-1niveau'!E23="CM","MATHEMATIQUES"&amp;CHAR(10)&amp;"Calcul mental",IF('EDT-1niveau'!E23="GM","MATHEMATIQUES"&amp;CHAR(10)&amp;"Grandeurs et mesures",IF('EDT-1niveau'!E23="NC","MATHEMATIQUES"&amp;CHAR(10)&amp;"Nombres et calculs",IF('EDT-1niveau'!E23="EG","MATHEMATIQUES"&amp;CHAR(10)&amp;"Espace et Géométrie",IF('EDT-1niveau'!E23="S","Sciences et technologie",IF('EDT-1niveau'!E23="H","Histoire",IF('EDT-1niveau'!E23="Geo","Géographie",IF('EDT-1niveau'!E23="EMC","Enseig. mor. et civ.",IF('EDT-1niveau'!E23="EPS","Educ. phys. et sportive",IF('EDT-1niveau'!E23="EM","Educ. musicale",IF('EDT-1niveau'!E23="AP","Arts plastiques",IF('EDT-1niveau'!E23="HDA","Hist. des arts",IF('EDT-1niveau'!E23="QM","Questionner le monde",IF('EDT-1niveau'!E23="LV","Langue vivante",IF('EDT-1niveau'!E23="APC","Activ. pédag. complémentaires",""))))))))))))))))))))))))))</f>
        <v/>
      </c>
      <c r="M19" s="14" t="str">
        <f t="shared" si="2"/>
        <v/>
      </c>
      <c r="N19" s="100" t="str">
        <f>'EDT-1niveau'!F23</f>
        <v/>
      </c>
      <c r="O19" s="14" t="str">
        <f>IF('EDT-1niveau'!F23="O","FRANCAIS"&amp;CHAR(10)&amp;"Orthographe",IF('EDT-1niveau'!F23="rec","RECREATION",IF('EDT-1niveau'!F23="p","Pause méridienne",IF('EDT-1niveau'!F23="G","FRANCAIS"&amp;CHAR(10)&amp;"Grammaire",IF('EDT-1niveau'!F23="E","FRANCAIS"&amp;CHAR(10)&amp;"Ecriture",IF('EDT-1niveau'!F23="M","MATHEMATIQUES",IF('EDT-1niveau'!F23="F","FRANCAIS",IF('EDT-1niveau'!F23="LC","FRANCAIS"&amp;CHAR(10)&amp;"Lecture et comp. de l'écrit",IF('EDT-1niveau'!F23="CLA","FRANCAIS"&amp;CHAR(10)&amp;"Culture littéraire et artistique",IF('EDT-1niveau'!F23="LO","FRANCAIS"&amp;CHAR(10)&amp;"Langage oral",IF('EDT-1niveau'!F23="L","FRANCAIS"&amp;CHAR(10)&amp;"Lexique",IF('EDT-1niveau'!F23="CM","MATHEMATIQUES"&amp;CHAR(10)&amp;"Calcul mental",IF('EDT-1niveau'!F23="GM","MATHEMATIQUES"&amp;CHAR(10)&amp;"Grandeurs et mesures",IF('EDT-1niveau'!F23="NC","MATHEMATIQUES"&amp;CHAR(10)&amp;"Nombres et calculs",IF('EDT-1niveau'!F23="EG","MATHEMATIQUES"&amp;CHAR(10)&amp;"Espace et Géométrie",IF('EDT-1niveau'!F23="S","Sciences et technologie",IF('EDT-1niveau'!F23="H","Histoire",IF('EDT-1niveau'!F23="Geo","Géographie",IF('EDT-1niveau'!F23="EMC","Enseig. mor. et civ.",IF('EDT-1niveau'!F23="EPS","Educ. phys. et sportive",IF('EDT-1niveau'!F23="EM","Educ. musicale",IF('EDT-1niveau'!F23="AP","Arts plastiques",IF('EDT-1niveau'!F23="HDA","Hist. des arts",IF('EDT-1niveau'!F23="QM","Questionner le monde",IF('EDT-1niveau'!F23="LV","Langue vivante",IF('EDT-1niveau'!F23="APC","Activ. pédag. complémentaires",""))))))))))))))))))))))))))</f>
        <v/>
      </c>
      <c r="P19" s="39" t="str">
        <f t="shared" si="3"/>
        <v/>
      </c>
      <c r="R19" s="37" t="s">
        <v>53</v>
      </c>
      <c r="S19" s="42">
        <f>SUM(S20:S22)</f>
        <v>0</v>
      </c>
    </row>
    <row r="20" spans="1:22" x14ac:dyDescent="0.3">
      <c r="A20" s="4" t="e">
        <f>IF('POUR COMMENCER'!$E$14&gt;=A19,A19+'POUR COMMENCER'!$H$29,"")</f>
        <v>#VALUE!</v>
      </c>
      <c r="B20" s="100" t="str">
        <f>'EDT-1niveau'!B24</f>
        <v/>
      </c>
      <c r="C20" s="14" t="str">
        <f>IF('EDT-1niveau'!B24="O","FRANCAIS"&amp;CHAR(10)&amp;"Orthographe",IF('EDT-1niveau'!B24="rec","RECREATION",IF('EDT-1niveau'!B24="p","Pause méridienne",IF('EDT-1niveau'!B24="G","FRANCAIS"&amp;CHAR(10)&amp;"Grammaire",IF('EDT-1niveau'!B24="E","FRANCAIS"&amp;CHAR(10)&amp;"Ecriture",IF('EDT-1niveau'!B24="M","MATHEMATIQUES",IF('EDT-1niveau'!B24="F","FRANCAIS",IF('EDT-1niveau'!B24="LC","FRANCAIS"&amp;CHAR(10)&amp;"Lecture et comp. de l'écrit",IF('EDT-1niveau'!B24="CLA","FRANCAIS"&amp;CHAR(10)&amp;"Culture littéraire et artistique",IF('EDT-1niveau'!B24="LO","FRANCAIS"&amp;CHAR(10)&amp;"Langage oral",IF('EDT-1niveau'!B24="L","FRANCAIS"&amp;CHAR(10)&amp;"Lexique",IF('EDT-1niveau'!B24="CM","MATHEMATIQUES"&amp;CHAR(10)&amp;"Calcul mental",IF('EDT-1niveau'!B24="GM","MATHEMATIQUES"&amp;CHAR(10)&amp;"Grandeurs et mesures",IF('EDT-1niveau'!B24="NC","MATHEMATIQUES"&amp;CHAR(10)&amp;"Nombres et calculs",IF('EDT-1niveau'!B24="EG","MATHEMATIQUES"&amp;CHAR(10)&amp;"Espace et Géométrie",IF('EDT-1niveau'!B24="S","Sciences et technologie",IF('EDT-1niveau'!B24="H","Histoire",IF('EDT-1niveau'!B24="Geo","Géographie",IF('EDT-1niveau'!B24="EMC","Enseig. mor. et civ.",IF('EDT-1niveau'!B24="EPS","Educ. phys. et sportive",IF('EDT-1niveau'!B24="EM","Educ. musicale",IF('EDT-1niveau'!B24="AP","Arts plastiques",IF('EDT-1niveau'!B24="HDA","Hist. des arts",IF('EDT-1niveau'!B24="QM","Questionner le monde",IF('EDT-1niveau'!B24="LV","Langue vivante",IF('EDT-1niveau'!B24="APC","Activ. pédag. complémentaires",""))))))))))))))))))))))))))</f>
        <v/>
      </c>
      <c r="D20" s="14" t="str">
        <f t="shared" si="0"/>
        <v/>
      </c>
      <c r="E20" s="100" t="str">
        <f>'EDT-1niveau'!C24</f>
        <v/>
      </c>
      <c r="F20" s="14" t="str">
        <f>IF('EDT-1niveau'!C24="O","FRANCAIS"&amp;CHAR(10)&amp;"Orthographe",IF('EDT-1niveau'!C24="rec","RECREATION",IF('EDT-1niveau'!C24="p","Pause méridienne",IF('EDT-1niveau'!C24="G","FRANCAIS"&amp;CHAR(10)&amp;"Grammaire",IF('EDT-1niveau'!C24="E","FRANCAIS"&amp;CHAR(10)&amp;"Ecriture",IF('EDT-1niveau'!C24="M","MATHEMATIQUES",IF('EDT-1niveau'!C24="F","FRANCAIS",IF('EDT-1niveau'!C24="LC","FRANCAIS"&amp;CHAR(10)&amp;"Lecture et comp. de l'écrit",IF('EDT-1niveau'!C24="CLA","FRANCAIS"&amp;CHAR(10)&amp;"Culture littéraire et artistique",IF('EDT-1niveau'!C24="LO","FRANCAIS"&amp;CHAR(10)&amp;"Langage oral",IF('EDT-1niveau'!C24="L","FRANCAIS"&amp;CHAR(10)&amp;"Lexique",IF('EDT-1niveau'!C24="CM","MATHEMATIQUES"&amp;CHAR(10)&amp;"Calcul mental",IF('EDT-1niveau'!C24="GM","MATHEMATIQUES"&amp;CHAR(10)&amp;"Grandeurs et mesures",IF('EDT-1niveau'!C24="NC","MATHEMATIQUES"&amp;CHAR(10)&amp;"Nombres et calculs",IF('EDT-1niveau'!C24="EG","MATHEMATIQUES"&amp;CHAR(10)&amp;"Espace et Géométrie",IF('EDT-1niveau'!C24="S","Sciences et technologie",IF('EDT-1niveau'!C24="H","Histoire",IF('EDT-1niveau'!C24="Geo","Géographie",IF('EDT-1niveau'!C24="EMC","Enseig. mor. et civ.",IF('EDT-1niveau'!C24="EPS","Educ. phys. et sportive",IF('EDT-1niveau'!C24="EM","Educ. musicale",IF('EDT-1niveau'!C24="AP","Arts plastiques",IF('EDT-1niveau'!C24="HDA","Hist. des arts",IF('EDT-1niveau'!C24="QM","Questionner le monde",IF('EDT-1niveau'!C24="LV","Langue vivante",IF('EDT-1niveau'!C24="APC","Activ. pédag. complémentaires",""))))))))))))))))))))))))))</f>
        <v/>
      </c>
      <c r="G20" s="14" t="str">
        <f t="shared" si="1"/>
        <v/>
      </c>
      <c r="H20" s="100" t="str">
        <f>'EDT-1niveau'!D24</f>
        <v/>
      </c>
      <c r="I20" s="14" t="str">
        <f>IF('EDT-1niveau'!D24="O","FRANCAIS"&amp;CHAR(10)&amp;"Orthographe",IF('EDT-1niveau'!D24="rec","RECREATION",IF('EDT-1niveau'!D24="p","Pause méridienne",IF('EDT-1niveau'!D24="G","FRANCAIS"&amp;CHAR(10)&amp;"Grammaire",IF('EDT-1niveau'!D24="E","FRANCAIS"&amp;CHAR(10)&amp;"Ecriture",IF('EDT-1niveau'!D24="M","MATHEMATIQUES",IF('EDT-1niveau'!D24="F","FRANCAIS",IF('EDT-1niveau'!D24="LC","FRANCAIS"&amp;CHAR(10)&amp;"Lecture et comp. de l'écrit",IF('EDT-1niveau'!D24="CLA","FRANCAIS"&amp;CHAR(10)&amp;"Culture littéraire et artistique",IF('EDT-1niveau'!D24="LO","FRANCAIS"&amp;CHAR(10)&amp;"Langage oral",IF('EDT-1niveau'!D24="L","FRANCAIS"&amp;CHAR(10)&amp;"Lexique",IF('EDT-1niveau'!D24="CM","MATHEMATIQUES"&amp;CHAR(10)&amp;"Calcul mental",IF('EDT-1niveau'!D24="GM","MATHEMATIQUES"&amp;CHAR(10)&amp;"Grandeurs et mesures",IF('EDT-1niveau'!D24="NC","MATHEMATIQUES"&amp;CHAR(10)&amp;"Nombres et calculs",IF('EDT-1niveau'!D24="EG","MATHEMATIQUES"&amp;CHAR(10)&amp;"Espace et Géométrie",IF('EDT-1niveau'!D24="S","Sciences et technologie",IF('EDT-1niveau'!D24="H","Histoire",IF('EDT-1niveau'!D24="Geo","Géographie",IF('EDT-1niveau'!D24="EMC","Enseig. mor. et civ.",IF('EDT-1niveau'!D24="EPS","Educ. phys. et sportive",IF('EDT-1niveau'!D24="EM","Educ. musicale",IF('EDT-1niveau'!D24="AP","Arts plastiques",IF('EDT-1niveau'!D24="HDA","Hist. des arts",IF('EDT-1niveau'!D24="QM","Questionner le monde",IF('EDT-1niveau'!D24="LV","Langue vivante",IF('EDT-1niveau'!D24="APC","Activ. pédag. complémentaires",""))))))))))))))))))))))))))</f>
        <v/>
      </c>
      <c r="J20" s="14" t="str">
        <f t="shared" si="4"/>
        <v/>
      </c>
      <c r="K20" s="100" t="str">
        <f>'EDT-1niveau'!E24</f>
        <v/>
      </c>
      <c r="L20" s="14" t="str">
        <f>IF('EDT-1niveau'!E24="O","FRANCAIS"&amp;CHAR(10)&amp;"Orthographe",IF('EDT-1niveau'!E24="rec","RECREATION",IF('EDT-1niveau'!E24="p","Pause méridienne",IF('EDT-1niveau'!E24="G","FRANCAIS"&amp;CHAR(10)&amp;"Grammaire",IF('EDT-1niveau'!E24="E","FRANCAIS"&amp;CHAR(10)&amp;"Ecriture",IF('EDT-1niveau'!E24="M","MATHEMATIQUES",IF('EDT-1niveau'!E24="F","FRANCAIS",IF('EDT-1niveau'!E24="LC","FRANCAIS"&amp;CHAR(10)&amp;"Lecture et comp. de l'écrit",IF('EDT-1niveau'!E24="CLA","FRANCAIS"&amp;CHAR(10)&amp;"Culture littéraire et artistique",IF('EDT-1niveau'!E24="LO","FRANCAIS"&amp;CHAR(10)&amp;"Langage oral",IF('EDT-1niveau'!E24="L","FRANCAIS"&amp;CHAR(10)&amp;"Lexique",IF('EDT-1niveau'!E24="CM","MATHEMATIQUES"&amp;CHAR(10)&amp;"Calcul mental",IF('EDT-1niveau'!E24="GM","MATHEMATIQUES"&amp;CHAR(10)&amp;"Grandeurs et mesures",IF('EDT-1niveau'!E24="NC","MATHEMATIQUES"&amp;CHAR(10)&amp;"Nombres et calculs",IF('EDT-1niveau'!E24="EG","MATHEMATIQUES"&amp;CHAR(10)&amp;"Espace et Géométrie",IF('EDT-1niveau'!E24="S","Sciences et technologie",IF('EDT-1niveau'!E24="H","Histoire",IF('EDT-1niveau'!E24="Geo","Géographie",IF('EDT-1niveau'!E24="EMC","Enseig. mor. et civ.",IF('EDT-1niveau'!E24="EPS","Educ. phys. et sportive",IF('EDT-1niveau'!E24="EM","Educ. musicale",IF('EDT-1niveau'!E24="AP","Arts plastiques",IF('EDT-1niveau'!E24="HDA","Hist. des arts",IF('EDT-1niveau'!E24="QM","Questionner le monde",IF('EDT-1niveau'!E24="LV","Langue vivante",IF('EDT-1niveau'!E24="APC","Activ. pédag. complémentaires",""))))))))))))))))))))))))))</f>
        <v/>
      </c>
      <c r="M20" s="14" t="str">
        <f t="shared" si="2"/>
        <v/>
      </c>
      <c r="N20" s="100" t="str">
        <f>'EDT-1niveau'!F24</f>
        <v/>
      </c>
      <c r="O20" s="14" t="str">
        <f>IF('EDT-1niveau'!F24="O","FRANCAIS"&amp;CHAR(10)&amp;"Orthographe",IF('EDT-1niveau'!F24="rec","RECREATION",IF('EDT-1niveau'!F24="p","Pause méridienne",IF('EDT-1niveau'!F24="G","FRANCAIS"&amp;CHAR(10)&amp;"Grammaire",IF('EDT-1niveau'!F24="E","FRANCAIS"&amp;CHAR(10)&amp;"Ecriture",IF('EDT-1niveau'!F24="M","MATHEMATIQUES",IF('EDT-1niveau'!F24="F","FRANCAIS",IF('EDT-1niveau'!F24="LC","FRANCAIS"&amp;CHAR(10)&amp;"Lecture et comp. de l'écrit",IF('EDT-1niveau'!F24="CLA","FRANCAIS"&amp;CHAR(10)&amp;"Culture littéraire et artistique",IF('EDT-1niveau'!F24="LO","FRANCAIS"&amp;CHAR(10)&amp;"Langage oral",IF('EDT-1niveau'!F24="L","FRANCAIS"&amp;CHAR(10)&amp;"Lexique",IF('EDT-1niveau'!F24="CM","MATHEMATIQUES"&amp;CHAR(10)&amp;"Calcul mental",IF('EDT-1niveau'!F24="GM","MATHEMATIQUES"&amp;CHAR(10)&amp;"Grandeurs et mesures",IF('EDT-1niveau'!F24="NC","MATHEMATIQUES"&amp;CHAR(10)&amp;"Nombres et calculs",IF('EDT-1niveau'!F24="EG","MATHEMATIQUES"&amp;CHAR(10)&amp;"Espace et Géométrie",IF('EDT-1niveau'!F24="S","Sciences et technologie",IF('EDT-1niveau'!F24="H","Histoire",IF('EDT-1niveau'!F24="Geo","Géographie",IF('EDT-1niveau'!F24="EMC","Enseig. mor. et civ.",IF('EDT-1niveau'!F24="EPS","Educ. phys. et sportive",IF('EDT-1niveau'!F24="EM","Educ. musicale",IF('EDT-1niveau'!F24="AP","Arts plastiques",IF('EDT-1niveau'!F24="HDA","Hist. des arts",IF('EDT-1niveau'!F24="QM","Questionner le monde",IF('EDT-1niveau'!F24="LV","Langue vivante",IF('EDT-1niveau'!F24="APC","Activ. pédag. complémentaires",""))))))))))))))))))))))))))</f>
        <v/>
      </c>
      <c r="P20" s="39" t="str">
        <f t="shared" si="3"/>
        <v/>
      </c>
      <c r="R20" s="35" t="s">
        <v>139</v>
      </c>
      <c r="S20" s="41">
        <f>COUNTIF($B$4:$N$150,R20)*'POUR COMMENCER'!$H$29</f>
        <v>0</v>
      </c>
    </row>
    <row r="21" spans="1:22" x14ac:dyDescent="0.3">
      <c r="A21" s="4" t="e">
        <f>IF('POUR COMMENCER'!$E$14&gt;=A20,A20+'POUR COMMENCER'!$H$29,"")</f>
        <v>#VALUE!</v>
      </c>
      <c r="B21" s="100" t="str">
        <f>'EDT-1niveau'!B25</f>
        <v/>
      </c>
      <c r="C21" s="14" t="str">
        <f>IF('EDT-1niveau'!B25="O","FRANCAIS"&amp;CHAR(10)&amp;"Orthographe",IF('EDT-1niveau'!B25="rec","RECREATION",IF('EDT-1niveau'!B25="p","Pause méridienne",IF('EDT-1niveau'!B25="G","FRANCAIS"&amp;CHAR(10)&amp;"Grammaire",IF('EDT-1niveau'!B25="E","FRANCAIS"&amp;CHAR(10)&amp;"Ecriture",IF('EDT-1niveau'!B25="M","MATHEMATIQUES",IF('EDT-1niveau'!B25="F","FRANCAIS",IF('EDT-1niveau'!B25="LC","FRANCAIS"&amp;CHAR(10)&amp;"Lecture et comp. de l'écrit",IF('EDT-1niveau'!B25="CLA","FRANCAIS"&amp;CHAR(10)&amp;"Culture littéraire et artistique",IF('EDT-1niveau'!B25="LO","FRANCAIS"&amp;CHAR(10)&amp;"Langage oral",IF('EDT-1niveau'!B25="L","FRANCAIS"&amp;CHAR(10)&amp;"Lexique",IF('EDT-1niveau'!B25="CM","MATHEMATIQUES"&amp;CHAR(10)&amp;"Calcul mental",IF('EDT-1niveau'!B25="GM","MATHEMATIQUES"&amp;CHAR(10)&amp;"Grandeurs et mesures",IF('EDT-1niveau'!B25="NC","MATHEMATIQUES"&amp;CHAR(10)&amp;"Nombres et calculs",IF('EDT-1niveau'!B25="EG","MATHEMATIQUES"&amp;CHAR(10)&amp;"Espace et Géométrie",IF('EDT-1niveau'!B25="S","Sciences et technologie",IF('EDT-1niveau'!B25="H","Histoire",IF('EDT-1niveau'!B25="Geo","Géographie",IF('EDT-1niveau'!B25="EMC","Enseig. mor. et civ.",IF('EDT-1niveau'!B25="EPS","Educ. phys. et sportive",IF('EDT-1niveau'!B25="EM","Educ. musicale",IF('EDT-1niveau'!B25="AP","Arts plastiques",IF('EDT-1niveau'!B25="HDA","Hist. des arts",IF('EDT-1niveau'!B25="QM","Questionner le monde",IF('EDT-1niveau'!B25="LV","Langue vivante",IF('EDT-1niveau'!B25="APC","Activ. pédag. complémentaires",""))))))))))))))))))))))))))</f>
        <v/>
      </c>
      <c r="D21" s="14" t="str">
        <f t="shared" si="0"/>
        <v/>
      </c>
      <c r="E21" s="100" t="str">
        <f>'EDT-1niveau'!C25</f>
        <v/>
      </c>
      <c r="F21" s="14" t="str">
        <f>IF('EDT-1niveau'!C25="O","FRANCAIS"&amp;CHAR(10)&amp;"Orthographe",IF('EDT-1niveau'!C25="rec","RECREATION",IF('EDT-1niveau'!C25="p","Pause méridienne",IF('EDT-1niveau'!C25="G","FRANCAIS"&amp;CHAR(10)&amp;"Grammaire",IF('EDT-1niveau'!C25="E","FRANCAIS"&amp;CHAR(10)&amp;"Ecriture",IF('EDT-1niveau'!C25="M","MATHEMATIQUES",IF('EDT-1niveau'!C25="F","FRANCAIS",IF('EDT-1niveau'!C25="LC","FRANCAIS"&amp;CHAR(10)&amp;"Lecture et comp. de l'écrit",IF('EDT-1niveau'!C25="CLA","FRANCAIS"&amp;CHAR(10)&amp;"Culture littéraire et artistique",IF('EDT-1niveau'!C25="LO","FRANCAIS"&amp;CHAR(10)&amp;"Langage oral",IF('EDT-1niveau'!C25="L","FRANCAIS"&amp;CHAR(10)&amp;"Lexique",IF('EDT-1niveau'!C25="CM","MATHEMATIQUES"&amp;CHAR(10)&amp;"Calcul mental",IF('EDT-1niveau'!C25="GM","MATHEMATIQUES"&amp;CHAR(10)&amp;"Grandeurs et mesures",IF('EDT-1niveau'!C25="NC","MATHEMATIQUES"&amp;CHAR(10)&amp;"Nombres et calculs",IF('EDT-1niveau'!C25="EG","MATHEMATIQUES"&amp;CHAR(10)&amp;"Espace et Géométrie",IF('EDT-1niveau'!C25="S","Sciences et technologie",IF('EDT-1niveau'!C25="H","Histoire",IF('EDT-1niveau'!C25="Geo","Géographie",IF('EDT-1niveau'!C25="EMC","Enseig. mor. et civ.",IF('EDT-1niveau'!C25="EPS","Educ. phys. et sportive",IF('EDT-1niveau'!C25="EM","Educ. musicale",IF('EDT-1niveau'!C25="AP","Arts plastiques",IF('EDT-1niveau'!C25="HDA","Hist. des arts",IF('EDT-1niveau'!C25="QM","Questionner le monde",IF('EDT-1niveau'!C25="LV","Langue vivante",IF('EDT-1niveau'!C25="APC","Activ. pédag. complémentaires",""))))))))))))))))))))))))))</f>
        <v/>
      </c>
      <c r="G21" s="14" t="str">
        <f t="shared" si="1"/>
        <v/>
      </c>
      <c r="H21" s="100" t="str">
        <f>'EDT-1niveau'!D25</f>
        <v/>
      </c>
      <c r="I21" s="14" t="str">
        <f>IF('EDT-1niveau'!D25="O","FRANCAIS"&amp;CHAR(10)&amp;"Orthographe",IF('EDT-1niveau'!D25="rec","RECREATION",IF('EDT-1niveau'!D25="p","Pause méridienne",IF('EDT-1niveau'!D25="G","FRANCAIS"&amp;CHAR(10)&amp;"Grammaire",IF('EDT-1niveau'!D25="E","FRANCAIS"&amp;CHAR(10)&amp;"Ecriture",IF('EDT-1niveau'!D25="M","MATHEMATIQUES",IF('EDT-1niveau'!D25="F","FRANCAIS",IF('EDT-1niveau'!D25="LC","FRANCAIS"&amp;CHAR(10)&amp;"Lecture et comp. de l'écrit",IF('EDT-1niveau'!D25="CLA","FRANCAIS"&amp;CHAR(10)&amp;"Culture littéraire et artistique",IF('EDT-1niveau'!D25="LO","FRANCAIS"&amp;CHAR(10)&amp;"Langage oral",IF('EDT-1niveau'!D25="L","FRANCAIS"&amp;CHAR(10)&amp;"Lexique",IF('EDT-1niveau'!D25="CM","MATHEMATIQUES"&amp;CHAR(10)&amp;"Calcul mental",IF('EDT-1niveau'!D25="GM","MATHEMATIQUES"&amp;CHAR(10)&amp;"Grandeurs et mesures",IF('EDT-1niveau'!D25="NC","MATHEMATIQUES"&amp;CHAR(10)&amp;"Nombres et calculs",IF('EDT-1niveau'!D25="EG","MATHEMATIQUES"&amp;CHAR(10)&amp;"Espace et Géométrie",IF('EDT-1niveau'!D25="S","Sciences et technologie",IF('EDT-1niveau'!D25="H","Histoire",IF('EDT-1niveau'!D25="Geo","Géographie",IF('EDT-1niveau'!D25="EMC","Enseig. mor. et civ.",IF('EDT-1niveau'!D25="EPS","Educ. phys. et sportive",IF('EDT-1niveau'!D25="EM","Educ. musicale",IF('EDT-1niveau'!D25="AP","Arts plastiques",IF('EDT-1niveau'!D25="HDA","Hist. des arts",IF('EDT-1niveau'!D25="QM","Questionner le monde",IF('EDT-1niveau'!D25="LV","Langue vivante",IF('EDT-1niveau'!D25="APC","Activ. pédag. complémentaires",""))))))))))))))))))))))))))</f>
        <v/>
      </c>
      <c r="J21" s="14" t="str">
        <f t="shared" si="4"/>
        <v/>
      </c>
      <c r="K21" s="100" t="str">
        <f>'EDT-1niveau'!E25</f>
        <v/>
      </c>
      <c r="L21" s="14" t="str">
        <f>IF('EDT-1niveau'!E25="O","FRANCAIS"&amp;CHAR(10)&amp;"Orthographe",IF('EDT-1niveau'!E25="rec","RECREATION",IF('EDT-1niveau'!E25="p","Pause méridienne",IF('EDT-1niveau'!E25="G","FRANCAIS"&amp;CHAR(10)&amp;"Grammaire",IF('EDT-1niveau'!E25="E","FRANCAIS"&amp;CHAR(10)&amp;"Ecriture",IF('EDT-1niveau'!E25="M","MATHEMATIQUES",IF('EDT-1niveau'!E25="F","FRANCAIS",IF('EDT-1niveau'!E25="LC","FRANCAIS"&amp;CHAR(10)&amp;"Lecture et comp. de l'écrit",IF('EDT-1niveau'!E25="CLA","FRANCAIS"&amp;CHAR(10)&amp;"Culture littéraire et artistique",IF('EDT-1niveau'!E25="LO","FRANCAIS"&amp;CHAR(10)&amp;"Langage oral",IF('EDT-1niveau'!E25="L","FRANCAIS"&amp;CHAR(10)&amp;"Lexique",IF('EDT-1niveau'!E25="CM","MATHEMATIQUES"&amp;CHAR(10)&amp;"Calcul mental",IF('EDT-1niveau'!E25="GM","MATHEMATIQUES"&amp;CHAR(10)&amp;"Grandeurs et mesures",IF('EDT-1niveau'!E25="NC","MATHEMATIQUES"&amp;CHAR(10)&amp;"Nombres et calculs",IF('EDT-1niveau'!E25="EG","MATHEMATIQUES"&amp;CHAR(10)&amp;"Espace et Géométrie",IF('EDT-1niveau'!E25="S","Sciences et technologie",IF('EDT-1niveau'!E25="H","Histoire",IF('EDT-1niveau'!E25="Geo","Géographie",IF('EDT-1niveau'!E25="EMC","Enseig. mor. et civ.",IF('EDT-1niveau'!E25="EPS","Educ. phys. et sportive",IF('EDT-1niveau'!E25="EM","Educ. musicale",IF('EDT-1niveau'!E25="AP","Arts plastiques",IF('EDT-1niveau'!E25="HDA","Hist. des arts",IF('EDT-1niveau'!E25="QM","Questionner le monde",IF('EDT-1niveau'!E25="LV","Langue vivante",IF('EDT-1niveau'!E25="APC","Activ. pédag. complémentaires",""))))))))))))))))))))))))))</f>
        <v/>
      </c>
      <c r="M21" s="14" t="str">
        <f t="shared" si="2"/>
        <v/>
      </c>
      <c r="N21" s="100" t="str">
        <f>'EDT-1niveau'!F25</f>
        <v/>
      </c>
      <c r="O21" s="14" t="str">
        <f>IF('EDT-1niveau'!F25="O","FRANCAIS"&amp;CHAR(10)&amp;"Orthographe",IF('EDT-1niveau'!F25="rec","RECREATION",IF('EDT-1niveau'!F25="p","Pause méridienne",IF('EDT-1niveau'!F25="G","FRANCAIS"&amp;CHAR(10)&amp;"Grammaire",IF('EDT-1niveau'!F25="E","FRANCAIS"&amp;CHAR(10)&amp;"Ecriture",IF('EDT-1niveau'!F25="M","MATHEMATIQUES",IF('EDT-1niveau'!F25="F","FRANCAIS",IF('EDT-1niveau'!F25="LC","FRANCAIS"&amp;CHAR(10)&amp;"Lecture et comp. de l'écrit",IF('EDT-1niveau'!F25="CLA","FRANCAIS"&amp;CHAR(10)&amp;"Culture littéraire et artistique",IF('EDT-1niveau'!F25="LO","FRANCAIS"&amp;CHAR(10)&amp;"Langage oral",IF('EDT-1niveau'!F25="L","FRANCAIS"&amp;CHAR(10)&amp;"Lexique",IF('EDT-1niveau'!F25="CM","MATHEMATIQUES"&amp;CHAR(10)&amp;"Calcul mental",IF('EDT-1niveau'!F25="GM","MATHEMATIQUES"&amp;CHAR(10)&amp;"Grandeurs et mesures",IF('EDT-1niveau'!F25="NC","MATHEMATIQUES"&amp;CHAR(10)&amp;"Nombres et calculs",IF('EDT-1niveau'!F25="EG","MATHEMATIQUES"&amp;CHAR(10)&amp;"Espace et Géométrie",IF('EDT-1niveau'!F25="S","Sciences et technologie",IF('EDT-1niveau'!F25="H","Histoire",IF('EDT-1niveau'!F25="Geo","Géographie",IF('EDT-1niveau'!F25="EMC","Enseig. mor. et civ.",IF('EDT-1niveau'!F25="EPS","Educ. phys. et sportive",IF('EDT-1niveau'!F25="EM","Educ. musicale",IF('EDT-1niveau'!F25="AP","Arts plastiques",IF('EDT-1niveau'!F25="HDA","Hist. des arts",IF('EDT-1niveau'!F25="QM","Questionner le monde",IF('EDT-1niveau'!F25="LV","Langue vivante",IF('EDT-1niveau'!F25="APC","Activ. pédag. complémentaires",""))))))))))))))))))))))))))</f>
        <v/>
      </c>
      <c r="P21" s="39" t="str">
        <f t="shared" si="3"/>
        <v/>
      </c>
      <c r="R21" s="35" t="s">
        <v>23</v>
      </c>
      <c r="S21" s="41">
        <f>COUNTIF($B$4:$N$150,R21)*'POUR COMMENCER'!$H$29</f>
        <v>0</v>
      </c>
    </row>
    <row r="22" spans="1:22" x14ac:dyDescent="0.3">
      <c r="A22" s="4" t="e">
        <f>IF('POUR COMMENCER'!$E$14&gt;=A21,A21+'POUR COMMENCER'!$H$29,"")</f>
        <v>#VALUE!</v>
      </c>
      <c r="B22" s="100" t="str">
        <f>'EDT-1niveau'!B26</f>
        <v/>
      </c>
      <c r="C22" s="14" t="str">
        <f>IF('EDT-1niveau'!B26="O","FRANCAIS"&amp;CHAR(10)&amp;"Orthographe",IF('EDT-1niveau'!B26="rec","RECREATION",IF('EDT-1niveau'!B26="p","Pause méridienne",IF('EDT-1niveau'!B26="G","FRANCAIS"&amp;CHAR(10)&amp;"Grammaire",IF('EDT-1niveau'!B26="E","FRANCAIS"&amp;CHAR(10)&amp;"Ecriture",IF('EDT-1niveau'!B26="M","MATHEMATIQUES",IF('EDT-1niveau'!B26="F","FRANCAIS",IF('EDT-1niveau'!B26="LC","FRANCAIS"&amp;CHAR(10)&amp;"Lecture et comp. de l'écrit",IF('EDT-1niveau'!B26="CLA","FRANCAIS"&amp;CHAR(10)&amp;"Culture littéraire et artistique",IF('EDT-1niveau'!B26="LO","FRANCAIS"&amp;CHAR(10)&amp;"Langage oral",IF('EDT-1niveau'!B26="L","FRANCAIS"&amp;CHAR(10)&amp;"Lexique",IF('EDT-1niveau'!B26="CM","MATHEMATIQUES"&amp;CHAR(10)&amp;"Calcul mental",IF('EDT-1niveau'!B26="GM","MATHEMATIQUES"&amp;CHAR(10)&amp;"Grandeurs et mesures",IF('EDT-1niveau'!B26="NC","MATHEMATIQUES"&amp;CHAR(10)&amp;"Nombres et calculs",IF('EDT-1niveau'!B26="EG","MATHEMATIQUES"&amp;CHAR(10)&amp;"Espace et Géométrie",IF('EDT-1niveau'!B26="S","Sciences et technologie",IF('EDT-1niveau'!B26="H","Histoire",IF('EDT-1niveau'!B26="Geo","Géographie",IF('EDT-1niveau'!B26="EMC","Enseig. mor. et civ.",IF('EDT-1niveau'!B26="EPS","Educ. phys. et sportive",IF('EDT-1niveau'!B26="EM","Educ. musicale",IF('EDT-1niveau'!B26="AP","Arts plastiques",IF('EDT-1niveau'!B26="HDA","Hist. des arts",IF('EDT-1niveau'!B26="QM","Questionner le monde",IF('EDT-1niveau'!B26="LV","Langue vivante",IF('EDT-1niveau'!B26="APC","Activ. pédag. complémentaires",""))))))))))))))))))))))))))</f>
        <v/>
      </c>
      <c r="D22" s="14" t="str">
        <f t="shared" si="0"/>
        <v/>
      </c>
      <c r="E22" s="100" t="str">
        <f>'EDT-1niveau'!C26</f>
        <v/>
      </c>
      <c r="F22" s="14" t="str">
        <f>IF('EDT-1niveau'!C26="O","FRANCAIS"&amp;CHAR(10)&amp;"Orthographe",IF('EDT-1niveau'!C26="rec","RECREATION",IF('EDT-1niveau'!C26="p","Pause méridienne",IF('EDT-1niveau'!C26="G","FRANCAIS"&amp;CHAR(10)&amp;"Grammaire",IF('EDT-1niveau'!C26="E","FRANCAIS"&amp;CHAR(10)&amp;"Ecriture",IF('EDT-1niveau'!C26="M","MATHEMATIQUES",IF('EDT-1niveau'!C26="F","FRANCAIS",IF('EDT-1niveau'!C26="LC","FRANCAIS"&amp;CHAR(10)&amp;"Lecture et comp. de l'écrit",IF('EDT-1niveau'!C26="CLA","FRANCAIS"&amp;CHAR(10)&amp;"Culture littéraire et artistique",IF('EDT-1niveau'!C26="LO","FRANCAIS"&amp;CHAR(10)&amp;"Langage oral",IF('EDT-1niveau'!C26="L","FRANCAIS"&amp;CHAR(10)&amp;"Lexique",IF('EDT-1niveau'!C26="CM","MATHEMATIQUES"&amp;CHAR(10)&amp;"Calcul mental",IF('EDT-1niveau'!C26="GM","MATHEMATIQUES"&amp;CHAR(10)&amp;"Grandeurs et mesures",IF('EDT-1niveau'!C26="NC","MATHEMATIQUES"&amp;CHAR(10)&amp;"Nombres et calculs",IF('EDT-1niveau'!C26="EG","MATHEMATIQUES"&amp;CHAR(10)&amp;"Espace et Géométrie",IF('EDT-1niveau'!C26="S","Sciences et technologie",IF('EDT-1niveau'!C26="H","Histoire",IF('EDT-1niveau'!C26="Geo","Géographie",IF('EDT-1niveau'!C26="EMC","Enseig. mor. et civ.",IF('EDT-1niveau'!C26="EPS","Educ. phys. et sportive",IF('EDT-1niveau'!C26="EM","Educ. musicale",IF('EDT-1niveau'!C26="AP","Arts plastiques",IF('EDT-1niveau'!C26="HDA","Hist. des arts",IF('EDT-1niveau'!C26="QM","Questionner le monde",IF('EDT-1niveau'!C26="LV","Langue vivante",IF('EDT-1niveau'!C26="APC","Activ. pédag. complémentaires",""))))))))))))))))))))))))))</f>
        <v/>
      </c>
      <c r="G22" s="14" t="str">
        <f t="shared" si="1"/>
        <v/>
      </c>
      <c r="H22" s="100" t="str">
        <f>'EDT-1niveau'!D26</f>
        <v/>
      </c>
      <c r="I22" s="14" t="str">
        <f>IF('EDT-1niveau'!D26="O","FRANCAIS"&amp;CHAR(10)&amp;"Orthographe",IF('EDT-1niveau'!D26="rec","RECREATION",IF('EDT-1niveau'!D26="p","Pause méridienne",IF('EDT-1niveau'!D26="G","FRANCAIS"&amp;CHAR(10)&amp;"Grammaire",IF('EDT-1niveau'!D26="E","FRANCAIS"&amp;CHAR(10)&amp;"Ecriture",IF('EDT-1niveau'!D26="M","MATHEMATIQUES",IF('EDT-1niveau'!D26="F","FRANCAIS",IF('EDT-1niveau'!D26="LC","FRANCAIS"&amp;CHAR(10)&amp;"Lecture et comp. de l'écrit",IF('EDT-1niveau'!D26="CLA","FRANCAIS"&amp;CHAR(10)&amp;"Culture littéraire et artistique",IF('EDT-1niveau'!D26="LO","FRANCAIS"&amp;CHAR(10)&amp;"Langage oral",IF('EDT-1niveau'!D26="L","FRANCAIS"&amp;CHAR(10)&amp;"Lexique",IF('EDT-1niveau'!D26="CM","MATHEMATIQUES"&amp;CHAR(10)&amp;"Calcul mental",IF('EDT-1niveau'!D26="GM","MATHEMATIQUES"&amp;CHAR(10)&amp;"Grandeurs et mesures",IF('EDT-1niveau'!D26="NC","MATHEMATIQUES"&amp;CHAR(10)&amp;"Nombres et calculs",IF('EDT-1niveau'!D26="EG","MATHEMATIQUES"&amp;CHAR(10)&amp;"Espace et Géométrie",IF('EDT-1niveau'!D26="S","Sciences et technologie",IF('EDT-1niveau'!D26="H","Histoire",IF('EDT-1niveau'!D26="Geo","Géographie",IF('EDT-1niveau'!D26="EMC","Enseig. mor. et civ.",IF('EDT-1niveau'!D26="EPS","Educ. phys. et sportive",IF('EDT-1niveau'!D26="EM","Educ. musicale",IF('EDT-1niveau'!D26="AP","Arts plastiques",IF('EDT-1niveau'!D26="HDA","Hist. des arts",IF('EDT-1niveau'!D26="QM","Questionner le monde",IF('EDT-1niveau'!D26="LV","Langue vivante",IF('EDT-1niveau'!D26="APC","Activ. pédag. complémentaires",""))))))))))))))))))))))))))</f>
        <v/>
      </c>
      <c r="J22" s="14" t="str">
        <f t="shared" si="4"/>
        <v/>
      </c>
      <c r="K22" s="100" t="str">
        <f>'EDT-1niveau'!E26</f>
        <v/>
      </c>
      <c r="L22" s="14" t="str">
        <f>IF('EDT-1niveau'!E26="O","FRANCAIS"&amp;CHAR(10)&amp;"Orthographe",IF('EDT-1niveau'!E26="rec","RECREATION",IF('EDT-1niveau'!E26="p","Pause méridienne",IF('EDT-1niveau'!E26="G","FRANCAIS"&amp;CHAR(10)&amp;"Grammaire",IF('EDT-1niveau'!E26="E","FRANCAIS"&amp;CHAR(10)&amp;"Ecriture",IF('EDT-1niveau'!E26="M","MATHEMATIQUES",IF('EDT-1niveau'!E26="F","FRANCAIS",IF('EDT-1niveau'!E26="LC","FRANCAIS"&amp;CHAR(10)&amp;"Lecture et comp. de l'écrit",IF('EDT-1niveau'!E26="CLA","FRANCAIS"&amp;CHAR(10)&amp;"Culture littéraire et artistique",IF('EDT-1niveau'!E26="LO","FRANCAIS"&amp;CHAR(10)&amp;"Langage oral",IF('EDT-1niveau'!E26="L","FRANCAIS"&amp;CHAR(10)&amp;"Lexique",IF('EDT-1niveau'!E26="CM","MATHEMATIQUES"&amp;CHAR(10)&amp;"Calcul mental",IF('EDT-1niveau'!E26="GM","MATHEMATIQUES"&amp;CHAR(10)&amp;"Grandeurs et mesures",IF('EDT-1niveau'!E26="NC","MATHEMATIQUES"&amp;CHAR(10)&amp;"Nombres et calculs",IF('EDT-1niveau'!E26="EG","MATHEMATIQUES"&amp;CHAR(10)&amp;"Espace et Géométrie",IF('EDT-1niveau'!E26="S","Sciences et technologie",IF('EDT-1niveau'!E26="H","Histoire",IF('EDT-1niveau'!E26="Geo","Géographie",IF('EDT-1niveau'!E26="EMC","Enseig. mor. et civ.",IF('EDT-1niveau'!E26="EPS","Educ. phys. et sportive",IF('EDT-1niveau'!E26="EM","Educ. musicale",IF('EDT-1niveau'!E26="AP","Arts plastiques",IF('EDT-1niveau'!E26="HDA","Hist. des arts",IF('EDT-1niveau'!E26="QM","Questionner le monde",IF('EDT-1niveau'!E26="LV","Langue vivante",IF('EDT-1niveau'!E26="APC","Activ. pédag. complémentaires",""))))))))))))))))))))))))))</f>
        <v/>
      </c>
      <c r="M22" s="14" t="str">
        <f t="shared" si="2"/>
        <v/>
      </c>
      <c r="N22" s="100" t="str">
        <f>'EDT-1niveau'!F26</f>
        <v/>
      </c>
      <c r="O22" s="14" t="str">
        <f>IF('EDT-1niveau'!F26="O","FRANCAIS"&amp;CHAR(10)&amp;"Orthographe",IF('EDT-1niveau'!F26="rec","RECREATION",IF('EDT-1niveau'!F26="p","Pause méridienne",IF('EDT-1niveau'!F26="G","FRANCAIS"&amp;CHAR(10)&amp;"Grammaire",IF('EDT-1niveau'!F26="E","FRANCAIS"&amp;CHAR(10)&amp;"Ecriture",IF('EDT-1niveau'!F26="M","MATHEMATIQUES",IF('EDT-1niveau'!F26="F","FRANCAIS",IF('EDT-1niveau'!F26="LC","FRANCAIS"&amp;CHAR(10)&amp;"Lecture et comp. de l'écrit",IF('EDT-1niveau'!F26="CLA","FRANCAIS"&amp;CHAR(10)&amp;"Culture littéraire et artistique",IF('EDT-1niveau'!F26="LO","FRANCAIS"&amp;CHAR(10)&amp;"Langage oral",IF('EDT-1niveau'!F26="L","FRANCAIS"&amp;CHAR(10)&amp;"Lexique",IF('EDT-1niveau'!F26="CM","MATHEMATIQUES"&amp;CHAR(10)&amp;"Calcul mental",IF('EDT-1niveau'!F26="GM","MATHEMATIQUES"&amp;CHAR(10)&amp;"Grandeurs et mesures",IF('EDT-1niveau'!F26="NC","MATHEMATIQUES"&amp;CHAR(10)&amp;"Nombres et calculs",IF('EDT-1niveau'!F26="EG","MATHEMATIQUES"&amp;CHAR(10)&amp;"Espace et Géométrie",IF('EDT-1niveau'!F26="S","Sciences et technologie",IF('EDT-1niveau'!F26="H","Histoire",IF('EDT-1niveau'!F26="Geo","Géographie",IF('EDT-1niveau'!F26="EMC","Enseig. mor. et civ.",IF('EDT-1niveau'!F26="EPS","Educ. phys. et sportive",IF('EDT-1niveau'!F26="EM","Educ. musicale",IF('EDT-1niveau'!F26="AP","Arts plastiques",IF('EDT-1niveau'!F26="HDA","Hist. des arts",IF('EDT-1niveau'!F26="QM","Questionner le monde",IF('EDT-1niveau'!F26="LV","Langue vivante",IF('EDT-1niveau'!F26="APC","Activ. pédag. complémentaires",""))))))))))))))))))))))))))</f>
        <v/>
      </c>
      <c r="P22" s="39" t="str">
        <f t="shared" si="3"/>
        <v/>
      </c>
      <c r="R22" s="38" t="s">
        <v>136</v>
      </c>
      <c r="S22" s="41">
        <f>COUNTIF($B$4:$N$150,R22)*'POUR COMMENCER'!$H$29</f>
        <v>0</v>
      </c>
    </row>
    <row r="23" spans="1:22" x14ac:dyDescent="0.3">
      <c r="A23" s="4" t="e">
        <f>IF('POUR COMMENCER'!$E$14&gt;=A22,A22+'POUR COMMENCER'!$H$29,"")</f>
        <v>#VALUE!</v>
      </c>
      <c r="B23" s="100" t="str">
        <f>'EDT-1niveau'!B27</f>
        <v/>
      </c>
      <c r="C23" s="14" t="str">
        <f>IF('EDT-1niveau'!B27="O","FRANCAIS"&amp;CHAR(10)&amp;"Orthographe",IF('EDT-1niveau'!B27="rec","RECREATION",IF('EDT-1niveau'!B27="p","Pause méridienne",IF('EDT-1niveau'!B27="G","FRANCAIS"&amp;CHAR(10)&amp;"Grammaire",IF('EDT-1niveau'!B27="E","FRANCAIS"&amp;CHAR(10)&amp;"Ecriture",IF('EDT-1niveau'!B27="M","MATHEMATIQUES",IF('EDT-1niveau'!B27="F","FRANCAIS",IF('EDT-1niveau'!B27="LC","FRANCAIS"&amp;CHAR(10)&amp;"Lecture et comp. de l'écrit",IF('EDT-1niveau'!B27="CLA","FRANCAIS"&amp;CHAR(10)&amp;"Culture littéraire et artistique",IF('EDT-1niveau'!B27="LO","FRANCAIS"&amp;CHAR(10)&amp;"Langage oral",IF('EDT-1niveau'!B27="L","FRANCAIS"&amp;CHAR(10)&amp;"Lexique",IF('EDT-1niveau'!B27="CM","MATHEMATIQUES"&amp;CHAR(10)&amp;"Calcul mental",IF('EDT-1niveau'!B27="GM","MATHEMATIQUES"&amp;CHAR(10)&amp;"Grandeurs et mesures",IF('EDT-1niveau'!B27="NC","MATHEMATIQUES"&amp;CHAR(10)&amp;"Nombres et calculs",IF('EDT-1niveau'!B27="EG","MATHEMATIQUES"&amp;CHAR(10)&amp;"Espace et Géométrie",IF('EDT-1niveau'!B27="S","Sciences et technologie",IF('EDT-1niveau'!B27="H","Histoire",IF('EDT-1niveau'!B27="Geo","Géographie",IF('EDT-1niveau'!B27="EMC","Enseig. mor. et civ.",IF('EDT-1niveau'!B27="EPS","Educ. phys. et sportive",IF('EDT-1niveau'!B27="EM","Educ. musicale",IF('EDT-1niveau'!B27="AP","Arts plastiques",IF('EDT-1niveau'!B27="HDA","Hist. des arts",IF('EDT-1niveau'!B27="QM","Questionner le monde",IF('EDT-1niveau'!B27="LV","Langue vivante",IF('EDT-1niveau'!B27="APC","Activ. pédag. complémentaires",""))))))))))))))))))))))))))</f>
        <v/>
      </c>
      <c r="D23" s="14" t="str">
        <f t="shared" si="0"/>
        <v/>
      </c>
      <c r="E23" s="100" t="str">
        <f>'EDT-1niveau'!C27</f>
        <v/>
      </c>
      <c r="F23" s="14" t="str">
        <f>IF('EDT-1niveau'!C27="O","FRANCAIS"&amp;CHAR(10)&amp;"Orthographe",IF('EDT-1niveau'!C27="rec","RECREATION",IF('EDT-1niveau'!C27="p","Pause méridienne",IF('EDT-1niveau'!C27="G","FRANCAIS"&amp;CHAR(10)&amp;"Grammaire",IF('EDT-1niveau'!C27="E","FRANCAIS"&amp;CHAR(10)&amp;"Ecriture",IF('EDT-1niveau'!C27="M","MATHEMATIQUES",IF('EDT-1niveau'!C27="F","FRANCAIS",IF('EDT-1niveau'!C27="LC","FRANCAIS"&amp;CHAR(10)&amp;"Lecture et comp. de l'écrit",IF('EDT-1niveau'!C27="CLA","FRANCAIS"&amp;CHAR(10)&amp;"Culture littéraire et artistique",IF('EDT-1niveau'!C27="LO","FRANCAIS"&amp;CHAR(10)&amp;"Langage oral",IF('EDT-1niveau'!C27="L","FRANCAIS"&amp;CHAR(10)&amp;"Lexique",IF('EDT-1niveau'!C27="CM","MATHEMATIQUES"&amp;CHAR(10)&amp;"Calcul mental",IF('EDT-1niveau'!C27="GM","MATHEMATIQUES"&amp;CHAR(10)&amp;"Grandeurs et mesures",IF('EDT-1niveau'!C27="NC","MATHEMATIQUES"&amp;CHAR(10)&amp;"Nombres et calculs",IF('EDT-1niveau'!C27="EG","MATHEMATIQUES"&amp;CHAR(10)&amp;"Espace et Géométrie",IF('EDT-1niveau'!C27="S","Sciences et technologie",IF('EDT-1niveau'!C27="H","Histoire",IF('EDT-1niveau'!C27="Geo","Géographie",IF('EDT-1niveau'!C27="EMC","Enseig. mor. et civ.",IF('EDT-1niveau'!C27="EPS","Educ. phys. et sportive",IF('EDT-1niveau'!C27="EM","Educ. musicale",IF('EDT-1niveau'!C27="AP","Arts plastiques",IF('EDT-1niveau'!C27="HDA","Hist. des arts",IF('EDT-1niveau'!C27="QM","Questionner le monde",IF('EDT-1niveau'!C27="LV","Langue vivante",IF('EDT-1niveau'!C27="APC","Activ. pédag. complémentaires",""))))))))))))))))))))))))))</f>
        <v/>
      </c>
      <c r="G23" s="14" t="str">
        <f t="shared" si="1"/>
        <v/>
      </c>
      <c r="H23" s="100" t="str">
        <f>'EDT-1niveau'!D27</f>
        <v/>
      </c>
      <c r="I23" s="14" t="str">
        <f>IF('EDT-1niveau'!D27="O","FRANCAIS"&amp;CHAR(10)&amp;"Orthographe",IF('EDT-1niveau'!D27="rec","RECREATION",IF('EDT-1niveau'!D27="p","Pause méridienne",IF('EDT-1niveau'!D27="G","FRANCAIS"&amp;CHAR(10)&amp;"Grammaire",IF('EDT-1niveau'!D27="E","FRANCAIS"&amp;CHAR(10)&amp;"Ecriture",IF('EDT-1niveau'!D27="M","MATHEMATIQUES",IF('EDT-1niveau'!D27="F","FRANCAIS",IF('EDT-1niveau'!D27="LC","FRANCAIS"&amp;CHAR(10)&amp;"Lecture et comp. de l'écrit",IF('EDT-1niveau'!D27="CLA","FRANCAIS"&amp;CHAR(10)&amp;"Culture littéraire et artistique",IF('EDT-1niveau'!D27="LO","FRANCAIS"&amp;CHAR(10)&amp;"Langage oral",IF('EDT-1niveau'!D27="L","FRANCAIS"&amp;CHAR(10)&amp;"Lexique",IF('EDT-1niveau'!D27="CM","MATHEMATIQUES"&amp;CHAR(10)&amp;"Calcul mental",IF('EDT-1niveau'!D27="GM","MATHEMATIQUES"&amp;CHAR(10)&amp;"Grandeurs et mesures",IF('EDT-1niveau'!D27="NC","MATHEMATIQUES"&amp;CHAR(10)&amp;"Nombres et calculs",IF('EDT-1niveau'!D27="EG","MATHEMATIQUES"&amp;CHAR(10)&amp;"Espace et Géométrie",IF('EDT-1niveau'!D27="S","Sciences et technologie",IF('EDT-1niveau'!D27="H","Histoire",IF('EDT-1niveau'!D27="Geo","Géographie",IF('EDT-1niveau'!D27="EMC","Enseig. mor. et civ.",IF('EDT-1niveau'!D27="EPS","Educ. phys. et sportive",IF('EDT-1niveau'!D27="EM","Educ. musicale",IF('EDT-1niveau'!D27="AP","Arts plastiques",IF('EDT-1niveau'!D27="HDA","Hist. des arts",IF('EDT-1niveau'!D27="QM","Questionner le monde",IF('EDT-1niveau'!D27="LV","Langue vivante",IF('EDT-1niveau'!D27="APC","Activ. pédag. complémentaires",""))))))))))))))))))))))))))</f>
        <v/>
      </c>
      <c r="J23" s="14" t="str">
        <f t="shared" si="4"/>
        <v/>
      </c>
      <c r="K23" s="100" t="str">
        <f>'EDT-1niveau'!E27</f>
        <v/>
      </c>
      <c r="L23" s="14" t="str">
        <f>IF('EDT-1niveau'!E27="O","FRANCAIS"&amp;CHAR(10)&amp;"Orthographe",IF('EDT-1niveau'!E27="rec","RECREATION",IF('EDT-1niveau'!E27="p","Pause méridienne",IF('EDT-1niveau'!E27="G","FRANCAIS"&amp;CHAR(10)&amp;"Grammaire",IF('EDT-1niveau'!E27="E","FRANCAIS"&amp;CHAR(10)&amp;"Ecriture",IF('EDT-1niveau'!E27="M","MATHEMATIQUES",IF('EDT-1niveau'!E27="F","FRANCAIS",IF('EDT-1niveau'!E27="LC","FRANCAIS"&amp;CHAR(10)&amp;"Lecture et comp. de l'écrit",IF('EDT-1niveau'!E27="CLA","FRANCAIS"&amp;CHAR(10)&amp;"Culture littéraire et artistique",IF('EDT-1niveau'!E27="LO","FRANCAIS"&amp;CHAR(10)&amp;"Langage oral",IF('EDT-1niveau'!E27="L","FRANCAIS"&amp;CHAR(10)&amp;"Lexique",IF('EDT-1niveau'!E27="CM","MATHEMATIQUES"&amp;CHAR(10)&amp;"Calcul mental",IF('EDT-1niveau'!E27="GM","MATHEMATIQUES"&amp;CHAR(10)&amp;"Grandeurs et mesures",IF('EDT-1niveau'!E27="NC","MATHEMATIQUES"&amp;CHAR(10)&amp;"Nombres et calculs",IF('EDT-1niveau'!E27="EG","MATHEMATIQUES"&amp;CHAR(10)&amp;"Espace et Géométrie",IF('EDT-1niveau'!E27="S","Sciences et technologie",IF('EDT-1niveau'!E27="H","Histoire",IF('EDT-1niveau'!E27="Geo","Géographie",IF('EDT-1niveau'!E27="EMC","Enseig. mor. et civ.",IF('EDT-1niveau'!E27="EPS","Educ. phys. et sportive",IF('EDT-1niveau'!E27="EM","Educ. musicale",IF('EDT-1niveau'!E27="AP","Arts plastiques",IF('EDT-1niveau'!E27="HDA","Hist. des arts",IF('EDT-1niveau'!E27="QM","Questionner le monde",IF('EDT-1niveau'!E27="LV","Langue vivante",IF('EDT-1niveau'!E27="APC","Activ. pédag. complémentaires",""))))))))))))))))))))))))))</f>
        <v/>
      </c>
      <c r="M23" s="14" t="str">
        <f t="shared" si="2"/>
        <v/>
      </c>
      <c r="N23" s="100" t="str">
        <f>'EDT-1niveau'!F27</f>
        <v/>
      </c>
      <c r="O23" s="14" t="str">
        <f>IF('EDT-1niveau'!F27="O","FRANCAIS"&amp;CHAR(10)&amp;"Orthographe",IF('EDT-1niveau'!F27="rec","RECREATION",IF('EDT-1niveau'!F27="p","Pause méridienne",IF('EDT-1niveau'!F27="G","FRANCAIS"&amp;CHAR(10)&amp;"Grammaire",IF('EDT-1niveau'!F27="E","FRANCAIS"&amp;CHAR(10)&amp;"Ecriture",IF('EDT-1niveau'!F27="M","MATHEMATIQUES",IF('EDT-1niveau'!F27="F","FRANCAIS",IF('EDT-1niveau'!F27="LC","FRANCAIS"&amp;CHAR(10)&amp;"Lecture et comp. de l'écrit",IF('EDT-1niveau'!F27="CLA","FRANCAIS"&amp;CHAR(10)&amp;"Culture littéraire et artistique",IF('EDT-1niveau'!F27="LO","FRANCAIS"&amp;CHAR(10)&amp;"Langage oral",IF('EDT-1niveau'!F27="L","FRANCAIS"&amp;CHAR(10)&amp;"Lexique",IF('EDT-1niveau'!F27="CM","MATHEMATIQUES"&amp;CHAR(10)&amp;"Calcul mental",IF('EDT-1niveau'!F27="GM","MATHEMATIQUES"&amp;CHAR(10)&amp;"Grandeurs et mesures",IF('EDT-1niveau'!F27="NC","MATHEMATIQUES"&amp;CHAR(10)&amp;"Nombres et calculs",IF('EDT-1niveau'!F27="EG","MATHEMATIQUES"&amp;CHAR(10)&amp;"Espace et Géométrie",IF('EDT-1niveau'!F27="S","Sciences et technologie",IF('EDT-1niveau'!F27="H","Histoire",IF('EDT-1niveau'!F27="Geo","Géographie",IF('EDT-1niveau'!F27="EMC","Enseig. mor. et civ.",IF('EDT-1niveau'!F27="EPS","Educ. phys. et sportive",IF('EDT-1niveau'!F27="EM","Educ. musicale",IF('EDT-1niveau'!F27="AP","Arts plastiques",IF('EDT-1niveau'!F27="HDA","Hist. des arts",IF('EDT-1niveau'!F27="QM","Questionner le monde",IF('EDT-1niveau'!F27="LV","Langue vivante",IF('EDT-1niveau'!F27="APC","Activ. pédag. complémentaires",""))))))))))))))))))))))))))</f>
        <v/>
      </c>
      <c r="P23" s="39" t="str">
        <f t="shared" si="3"/>
        <v/>
      </c>
      <c r="R23" s="6"/>
      <c r="S23" s="43"/>
    </row>
    <row r="24" spans="1:22" x14ac:dyDescent="0.3">
      <c r="A24" s="4" t="e">
        <f>IF('POUR COMMENCER'!$E$14&gt;=A23,A23+'POUR COMMENCER'!$H$29,"")</f>
        <v>#VALUE!</v>
      </c>
      <c r="B24" s="100" t="str">
        <f>'EDT-1niveau'!B28</f>
        <v/>
      </c>
      <c r="C24" s="14" t="str">
        <f>IF('EDT-1niveau'!B28="O","FRANCAIS"&amp;CHAR(10)&amp;"Orthographe",IF('EDT-1niveau'!B28="rec","RECREATION",IF('EDT-1niveau'!B28="p","Pause méridienne",IF('EDT-1niveau'!B28="G","FRANCAIS"&amp;CHAR(10)&amp;"Grammaire",IF('EDT-1niveau'!B28="E","FRANCAIS"&amp;CHAR(10)&amp;"Ecriture",IF('EDT-1niveau'!B28="M","MATHEMATIQUES",IF('EDT-1niveau'!B28="F","FRANCAIS",IF('EDT-1niveau'!B28="LC","FRANCAIS"&amp;CHAR(10)&amp;"Lecture et comp. de l'écrit",IF('EDT-1niveau'!B28="CLA","FRANCAIS"&amp;CHAR(10)&amp;"Culture littéraire et artistique",IF('EDT-1niveau'!B28="LO","FRANCAIS"&amp;CHAR(10)&amp;"Langage oral",IF('EDT-1niveau'!B28="L","FRANCAIS"&amp;CHAR(10)&amp;"Lexique",IF('EDT-1niveau'!B28="CM","MATHEMATIQUES"&amp;CHAR(10)&amp;"Calcul mental",IF('EDT-1niveau'!B28="GM","MATHEMATIQUES"&amp;CHAR(10)&amp;"Grandeurs et mesures",IF('EDT-1niveau'!B28="NC","MATHEMATIQUES"&amp;CHAR(10)&amp;"Nombres et calculs",IF('EDT-1niveau'!B28="EG","MATHEMATIQUES"&amp;CHAR(10)&amp;"Espace et Géométrie",IF('EDT-1niveau'!B28="S","Sciences et technologie",IF('EDT-1niveau'!B28="H","Histoire",IF('EDT-1niveau'!B28="Geo","Géographie",IF('EDT-1niveau'!B28="EMC","Enseig. mor. et civ.",IF('EDT-1niveau'!B28="EPS","Educ. phys. et sportive",IF('EDT-1niveau'!B28="EM","Educ. musicale",IF('EDT-1niveau'!B28="AP","Arts plastiques",IF('EDT-1niveau'!B28="HDA","Hist. des arts",IF('EDT-1niveau'!B28="QM","Questionner le monde",IF('EDT-1niveau'!B28="LV","Langue vivante",IF('EDT-1niveau'!B28="APC","Activ. pédag. complémentaires",""))))))))))))))))))))))))))</f>
        <v/>
      </c>
      <c r="D24" s="14" t="str">
        <f t="shared" si="0"/>
        <v/>
      </c>
      <c r="E24" s="100" t="str">
        <f>'EDT-1niveau'!C28</f>
        <v/>
      </c>
      <c r="F24" s="14" t="str">
        <f>IF('EDT-1niveau'!C28="O","FRANCAIS"&amp;CHAR(10)&amp;"Orthographe",IF('EDT-1niveau'!C28="rec","RECREATION",IF('EDT-1niveau'!C28="p","Pause méridienne",IF('EDT-1niveau'!C28="G","FRANCAIS"&amp;CHAR(10)&amp;"Grammaire",IF('EDT-1niveau'!C28="E","FRANCAIS"&amp;CHAR(10)&amp;"Ecriture",IF('EDT-1niveau'!C28="M","MATHEMATIQUES",IF('EDT-1niveau'!C28="F","FRANCAIS",IF('EDT-1niveau'!C28="LC","FRANCAIS"&amp;CHAR(10)&amp;"Lecture et comp. de l'écrit",IF('EDT-1niveau'!C28="CLA","FRANCAIS"&amp;CHAR(10)&amp;"Culture littéraire et artistique",IF('EDT-1niveau'!C28="LO","FRANCAIS"&amp;CHAR(10)&amp;"Langage oral",IF('EDT-1niveau'!C28="L","FRANCAIS"&amp;CHAR(10)&amp;"Lexique",IF('EDT-1niveau'!C28="CM","MATHEMATIQUES"&amp;CHAR(10)&amp;"Calcul mental",IF('EDT-1niveau'!C28="GM","MATHEMATIQUES"&amp;CHAR(10)&amp;"Grandeurs et mesures",IF('EDT-1niveau'!C28="NC","MATHEMATIQUES"&amp;CHAR(10)&amp;"Nombres et calculs",IF('EDT-1niveau'!C28="EG","MATHEMATIQUES"&amp;CHAR(10)&amp;"Espace et Géométrie",IF('EDT-1niveau'!C28="S","Sciences et technologie",IF('EDT-1niveau'!C28="H","Histoire",IF('EDT-1niveau'!C28="Geo","Géographie",IF('EDT-1niveau'!C28="EMC","Enseig. mor. et civ.",IF('EDT-1niveau'!C28="EPS","Educ. phys. et sportive",IF('EDT-1niveau'!C28="EM","Educ. musicale",IF('EDT-1niveau'!C28="AP","Arts plastiques",IF('EDT-1niveau'!C28="HDA","Hist. des arts",IF('EDT-1niveau'!C28="QM","Questionner le monde",IF('EDT-1niveau'!C28="LV","Langue vivante",IF('EDT-1niveau'!C28="APC","Activ. pédag. complémentaires",""))))))))))))))))))))))))))</f>
        <v/>
      </c>
      <c r="G24" s="14" t="str">
        <f t="shared" si="1"/>
        <v/>
      </c>
      <c r="H24" s="100" t="str">
        <f>'EDT-1niveau'!D28</f>
        <v/>
      </c>
      <c r="I24" s="14" t="str">
        <f>IF('EDT-1niveau'!D28="O","FRANCAIS"&amp;CHAR(10)&amp;"Orthographe",IF('EDT-1niveau'!D28="rec","RECREATION",IF('EDT-1niveau'!D28="p","Pause méridienne",IF('EDT-1niveau'!D28="G","FRANCAIS"&amp;CHAR(10)&amp;"Grammaire",IF('EDT-1niveau'!D28="E","FRANCAIS"&amp;CHAR(10)&amp;"Ecriture",IF('EDT-1niveau'!D28="M","MATHEMATIQUES",IF('EDT-1niveau'!D28="F","FRANCAIS",IF('EDT-1niveau'!D28="LC","FRANCAIS"&amp;CHAR(10)&amp;"Lecture et comp. de l'écrit",IF('EDT-1niveau'!D28="CLA","FRANCAIS"&amp;CHAR(10)&amp;"Culture littéraire et artistique",IF('EDT-1niveau'!D28="LO","FRANCAIS"&amp;CHAR(10)&amp;"Langage oral",IF('EDT-1niveau'!D28="L","FRANCAIS"&amp;CHAR(10)&amp;"Lexique",IF('EDT-1niveau'!D28="CM","MATHEMATIQUES"&amp;CHAR(10)&amp;"Calcul mental",IF('EDT-1niveau'!D28="GM","MATHEMATIQUES"&amp;CHAR(10)&amp;"Grandeurs et mesures",IF('EDT-1niveau'!D28="NC","MATHEMATIQUES"&amp;CHAR(10)&amp;"Nombres et calculs",IF('EDT-1niveau'!D28="EG","MATHEMATIQUES"&amp;CHAR(10)&amp;"Espace et Géométrie",IF('EDT-1niveau'!D28="S","Sciences et technologie",IF('EDT-1niveau'!D28="H","Histoire",IF('EDT-1niveau'!D28="Geo","Géographie",IF('EDT-1niveau'!D28="EMC","Enseig. mor. et civ.",IF('EDT-1niveau'!D28="EPS","Educ. phys. et sportive",IF('EDT-1niveau'!D28="EM","Educ. musicale",IF('EDT-1niveau'!D28="AP","Arts plastiques",IF('EDT-1niveau'!D28="HDA","Hist. des arts",IF('EDT-1niveau'!D28="QM","Questionner le monde",IF('EDT-1niveau'!D28="LV","Langue vivante",IF('EDT-1niveau'!D28="APC","Activ. pédag. complémentaires",""))))))))))))))))))))))))))</f>
        <v/>
      </c>
      <c r="J24" s="14" t="str">
        <f t="shared" si="4"/>
        <v/>
      </c>
      <c r="K24" s="100" t="str">
        <f>'EDT-1niveau'!E28</f>
        <v/>
      </c>
      <c r="L24" s="14" t="str">
        <f>IF('EDT-1niveau'!E28="O","FRANCAIS"&amp;CHAR(10)&amp;"Orthographe",IF('EDT-1niveau'!E28="rec","RECREATION",IF('EDT-1niveau'!E28="p","Pause méridienne",IF('EDT-1niveau'!E28="G","FRANCAIS"&amp;CHAR(10)&amp;"Grammaire",IF('EDT-1niveau'!E28="E","FRANCAIS"&amp;CHAR(10)&amp;"Ecriture",IF('EDT-1niveau'!E28="M","MATHEMATIQUES",IF('EDT-1niveau'!E28="F","FRANCAIS",IF('EDT-1niveau'!E28="LC","FRANCAIS"&amp;CHAR(10)&amp;"Lecture et comp. de l'écrit",IF('EDT-1niveau'!E28="CLA","FRANCAIS"&amp;CHAR(10)&amp;"Culture littéraire et artistique",IF('EDT-1niveau'!E28="LO","FRANCAIS"&amp;CHAR(10)&amp;"Langage oral",IF('EDT-1niveau'!E28="L","FRANCAIS"&amp;CHAR(10)&amp;"Lexique",IF('EDT-1niveau'!E28="CM","MATHEMATIQUES"&amp;CHAR(10)&amp;"Calcul mental",IF('EDT-1niveau'!E28="GM","MATHEMATIQUES"&amp;CHAR(10)&amp;"Grandeurs et mesures",IF('EDT-1niveau'!E28="NC","MATHEMATIQUES"&amp;CHAR(10)&amp;"Nombres et calculs",IF('EDT-1niveau'!E28="EG","MATHEMATIQUES"&amp;CHAR(10)&amp;"Espace et Géométrie",IF('EDT-1niveau'!E28="S","Sciences et technologie",IF('EDT-1niveau'!E28="H","Histoire",IF('EDT-1niveau'!E28="Geo","Géographie",IF('EDT-1niveau'!E28="EMC","Enseig. mor. et civ.",IF('EDT-1niveau'!E28="EPS","Educ. phys. et sportive",IF('EDT-1niveau'!E28="EM","Educ. musicale",IF('EDT-1niveau'!E28="AP","Arts plastiques",IF('EDT-1niveau'!E28="HDA","Hist. des arts",IF('EDT-1niveau'!E28="QM","Questionner le monde",IF('EDT-1niveau'!E28="LV","Langue vivante",IF('EDT-1niveau'!E28="APC","Activ. pédag. complémentaires",""))))))))))))))))))))))))))</f>
        <v/>
      </c>
      <c r="M24" s="14" t="str">
        <f t="shared" si="2"/>
        <v/>
      </c>
      <c r="N24" s="100" t="str">
        <f>'EDT-1niveau'!F28</f>
        <v/>
      </c>
      <c r="O24" s="14" t="str">
        <f>IF('EDT-1niveau'!F28="O","FRANCAIS"&amp;CHAR(10)&amp;"Orthographe",IF('EDT-1niveau'!F28="rec","RECREATION",IF('EDT-1niveau'!F28="p","Pause méridienne",IF('EDT-1niveau'!F28="G","FRANCAIS"&amp;CHAR(10)&amp;"Grammaire",IF('EDT-1niveau'!F28="E","FRANCAIS"&amp;CHAR(10)&amp;"Ecriture",IF('EDT-1niveau'!F28="M","MATHEMATIQUES",IF('EDT-1niveau'!F28="F","FRANCAIS",IF('EDT-1niveau'!F28="LC","FRANCAIS"&amp;CHAR(10)&amp;"Lecture et comp. de l'écrit",IF('EDT-1niveau'!F28="CLA","FRANCAIS"&amp;CHAR(10)&amp;"Culture littéraire et artistique",IF('EDT-1niveau'!F28="LO","FRANCAIS"&amp;CHAR(10)&amp;"Langage oral",IF('EDT-1niveau'!F28="L","FRANCAIS"&amp;CHAR(10)&amp;"Lexique",IF('EDT-1niveau'!F28="CM","MATHEMATIQUES"&amp;CHAR(10)&amp;"Calcul mental",IF('EDT-1niveau'!F28="GM","MATHEMATIQUES"&amp;CHAR(10)&amp;"Grandeurs et mesures",IF('EDT-1niveau'!F28="NC","MATHEMATIQUES"&amp;CHAR(10)&amp;"Nombres et calculs",IF('EDT-1niveau'!F28="EG","MATHEMATIQUES"&amp;CHAR(10)&amp;"Espace et Géométrie",IF('EDT-1niveau'!F28="S","Sciences et technologie",IF('EDT-1niveau'!F28="H","Histoire",IF('EDT-1niveau'!F28="Geo","Géographie",IF('EDT-1niveau'!F28="EMC","Enseig. mor. et civ.",IF('EDT-1niveau'!F28="EPS","Educ. phys. et sportive",IF('EDT-1niveau'!F28="EM","Educ. musicale",IF('EDT-1niveau'!F28="AP","Arts plastiques",IF('EDT-1niveau'!F28="HDA","Hist. des arts",IF('EDT-1niveau'!F28="QM","Questionner le monde",IF('EDT-1niveau'!F28="LV","Langue vivante",IF('EDT-1niveau'!F28="APC","Activ. pédag. complémentaires",""))))))))))))))))))))))))))</f>
        <v/>
      </c>
      <c r="P24" s="39" t="str">
        <f t="shared" si="3"/>
        <v/>
      </c>
      <c r="R24" s="37" t="s">
        <v>25</v>
      </c>
      <c r="S24" s="42">
        <f>S25</f>
        <v>0</v>
      </c>
    </row>
    <row r="25" spans="1:22" x14ac:dyDescent="0.3">
      <c r="A25" s="4" t="e">
        <f>IF('POUR COMMENCER'!$E$14&gt;=A24,A24+'POUR COMMENCER'!$H$29,"")</f>
        <v>#VALUE!</v>
      </c>
      <c r="B25" s="100" t="str">
        <f>'EDT-1niveau'!B29</f>
        <v/>
      </c>
      <c r="C25" s="14" t="str">
        <f>IF('EDT-1niveau'!B29="O","FRANCAIS"&amp;CHAR(10)&amp;"Orthographe",IF('EDT-1niveau'!B29="rec","RECREATION",IF('EDT-1niveau'!B29="p","Pause méridienne",IF('EDT-1niveau'!B29="G","FRANCAIS"&amp;CHAR(10)&amp;"Grammaire",IF('EDT-1niveau'!B29="E","FRANCAIS"&amp;CHAR(10)&amp;"Ecriture",IF('EDT-1niveau'!B29="M","MATHEMATIQUES",IF('EDT-1niveau'!B29="F","FRANCAIS",IF('EDT-1niveau'!B29="LC","FRANCAIS"&amp;CHAR(10)&amp;"Lecture et comp. de l'écrit",IF('EDT-1niveau'!B29="CLA","FRANCAIS"&amp;CHAR(10)&amp;"Culture littéraire et artistique",IF('EDT-1niveau'!B29="LO","FRANCAIS"&amp;CHAR(10)&amp;"Langage oral",IF('EDT-1niveau'!B29="L","FRANCAIS"&amp;CHAR(10)&amp;"Lexique",IF('EDT-1niveau'!B29="CM","MATHEMATIQUES"&amp;CHAR(10)&amp;"Calcul mental",IF('EDT-1niveau'!B29="GM","MATHEMATIQUES"&amp;CHAR(10)&amp;"Grandeurs et mesures",IF('EDT-1niveau'!B29="NC","MATHEMATIQUES"&amp;CHAR(10)&amp;"Nombres et calculs",IF('EDT-1niveau'!B29="EG","MATHEMATIQUES"&amp;CHAR(10)&amp;"Espace et Géométrie",IF('EDT-1niveau'!B29="S","Sciences et technologie",IF('EDT-1niveau'!B29="H","Histoire",IF('EDT-1niveau'!B29="Geo","Géographie",IF('EDT-1niveau'!B29="EMC","Enseig. mor. et civ.",IF('EDT-1niveau'!B29="EPS","Educ. phys. et sportive",IF('EDT-1niveau'!B29="EM","Educ. musicale",IF('EDT-1niveau'!B29="AP","Arts plastiques",IF('EDT-1niveau'!B29="HDA","Hist. des arts",IF('EDT-1niveau'!B29="QM","Questionner le monde",IF('EDT-1niveau'!B29="LV","Langue vivante",IF('EDT-1niveau'!B29="APC","Activ. pédag. complémentaires",""))))))))))))))))))))))))))</f>
        <v/>
      </c>
      <c r="D25" s="14" t="str">
        <f t="shared" si="0"/>
        <v/>
      </c>
      <c r="E25" s="100" t="str">
        <f>'EDT-1niveau'!C29</f>
        <v/>
      </c>
      <c r="F25" s="14" t="str">
        <f>IF('EDT-1niveau'!C29="O","FRANCAIS"&amp;CHAR(10)&amp;"Orthographe",IF('EDT-1niveau'!C29="rec","RECREATION",IF('EDT-1niveau'!C29="p","Pause méridienne",IF('EDT-1niveau'!C29="G","FRANCAIS"&amp;CHAR(10)&amp;"Grammaire",IF('EDT-1niveau'!C29="E","FRANCAIS"&amp;CHAR(10)&amp;"Ecriture",IF('EDT-1niveau'!C29="M","MATHEMATIQUES",IF('EDT-1niveau'!C29="F","FRANCAIS",IF('EDT-1niveau'!C29="LC","FRANCAIS"&amp;CHAR(10)&amp;"Lecture et comp. de l'écrit",IF('EDT-1niveau'!C29="CLA","FRANCAIS"&amp;CHAR(10)&amp;"Culture littéraire et artistique",IF('EDT-1niveau'!C29="LO","FRANCAIS"&amp;CHAR(10)&amp;"Langage oral",IF('EDT-1niveau'!C29="L","FRANCAIS"&amp;CHAR(10)&amp;"Lexique",IF('EDT-1niveau'!C29="CM","MATHEMATIQUES"&amp;CHAR(10)&amp;"Calcul mental",IF('EDT-1niveau'!C29="GM","MATHEMATIQUES"&amp;CHAR(10)&amp;"Grandeurs et mesures",IF('EDT-1niveau'!C29="NC","MATHEMATIQUES"&amp;CHAR(10)&amp;"Nombres et calculs",IF('EDT-1niveau'!C29="EG","MATHEMATIQUES"&amp;CHAR(10)&amp;"Espace et Géométrie",IF('EDT-1niveau'!C29="S","Sciences et technologie",IF('EDT-1niveau'!C29="H","Histoire",IF('EDT-1niveau'!C29="Geo","Géographie",IF('EDT-1niveau'!C29="EMC","Enseig. mor. et civ.",IF('EDT-1niveau'!C29="EPS","Educ. phys. et sportive",IF('EDT-1niveau'!C29="EM","Educ. musicale",IF('EDT-1niveau'!C29="AP","Arts plastiques",IF('EDT-1niveau'!C29="HDA","Hist. des arts",IF('EDT-1niveau'!C29="QM","Questionner le monde",IF('EDT-1niveau'!C29="LV","Langue vivante",IF('EDT-1niveau'!C29="APC","Activ. pédag. complémentaires",""))))))))))))))))))))))))))</f>
        <v/>
      </c>
      <c r="G25" s="14" t="str">
        <f t="shared" si="1"/>
        <v/>
      </c>
      <c r="H25" s="100" t="str">
        <f>'EDT-1niveau'!D29</f>
        <v/>
      </c>
      <c r="I25" s="14" t="str">
        <f>IF('EDT-1niveau'!D29="O","FRANCAIS"&amp;CHAR(10)&amp;"Orthographe",IF('EDT-1niveau'!D29="rec","RECREATION",IF('EDT-1niveau'!D29="p","Pause méridienne",IF('EDT-1niveau'!D29="G","FRANCAIS"&amp;CHAR(10)&amp;"Grammaire",IF('EDT-1niveau'!D29="E","FRANCAIS"&amp;CHAR(10)&amp;"Ecriture",IF('EDT-1niveau'!D29="M","MATHEMATIQUES",IF('EDT-1niveau'!D29="F","FRANCAIS",IF('EDT-1niveau'!D29="LC","FRANCAIS"&amp;CHAR(10)&amp;"Lecture et comp. de l'écrit",IF('EDT-1niveau'!D29="CLA","FRANCAIS"&amp;CHAR(10)&amp;"Culture littéraire et artistique",IF('EDT-1niveau'!D29="LO","FRANCAIS"&amp;CHAR(10)&amp;"Langage oral",IF('EDT-1niveau'!D29="L","FRANCAIS"&amp;CHAR(10)&amp;"Lexique",IF('EDT-1niveau'!D29="CM","MATHEMATIQUES"&amp;CHAR(10)&amp;"Calcul mental",IF('EDT-1niveau'!D29="GM","MATHEMATIQUES"&amp;CHAR(10)&amp;"Grandeurs et mesures",IF('EDT-1niveau'!D29="NC","MATHEMATIQUES"&amp;CHAR(10)&amp;"Nombres et calculs",IF('EDT-1niveau'!D29="EG","MATHEMATIQUES"&amp;CHAR(10)&amp;"Espace et Géométrie",IF('EDT-1niveau'!D29="S","Sciences et technologie",IF('EDT-1niveau'!D29="H","Histoire",IF('EDT-1niveau'!D29="Geo","Géographie",IF('EDT-1niveau'!D29="EMC","Enseig. mor. et civ.",IF('EDT-1niveau'!D29="EPS","Educ. phys. et sportive",IF('EDT-1niveau'!D29="EM","Educ. musicale",IF('EDT-1niveau'!D29="AP","Arts plastiques",IF('EDT-1niveau'!D29="HDA","Hist. des arts",IF('EDT-1niveau'!D29="QM","Questionner le monde",IF('EDT-1niveau'!D29="LV","Langue vivante",IF('EDT-1niveau'!D29="APC","Activ. pédag. complémentaires",""))))))))))))))))))))))))))</f>
        <v/>
      </c>
      <c r="J25" s="14" t="str">
        <f t="shared" si="4"/>
        <v/>
      </c>
      <c r="K25" s="100" t="str">
        <f>'EDT-1niveau'!E29</f>
        <v/>
      </c>
      <c r="L25" s="14" t="str">
        <f>IF('EDT-1niveau'!E29="O","FRANCAIS"&amp;CHAR(10)&amp;"Orthographe",IF('EDT-1niveau'!E29="rec","RECREATION",IF('EDT-1niveau'!E29="p","Pause méridienne",IF('EDT-1niveau'!E29="G","FRANCAIS"&amp;CHAR(10)&amp;"Grammaire",IF('EDT-1niveau'!E29="E","FRANCAIS"&amp;CHAR(10)&amp;"Ecriture",IF('EDT-1niveau'!E29="M","MATHEMATIQUES",IF('EDT-1niveau'!E29="F","FRANCAIS",IF('EDT-1niveau'!E29="LC","FRANCAIS"&amp;CHAR(10)&amp;"Lecture et comp. de l'écrit",IF('EDT-1niveau'!E29="CLA","FRANCAIS"&amp;CHAR(10)&amp;"Culture littéraire et artistique",IF('EDT-1niveau'!E29="LO","FRANCAIS"&amp;CHAR(10)&amp;"Langage oral",IF('EDT-1niveau'!E29="L","FRANCAIS"&amp;CHAR(10)&amp;"Lexique",IF('EDT-1niveau'!E29="CM","MATHEMATIQUES"&amp;CHAR(10)&amp;"Calcul mental",IF('EDT-1niveau'!E29="GM","MATHEMATIQUES"&amp;CHAR(10)&amp;"Grandeurs et mesures",IF('EDT-1niveau'!E29="NC","MATHEMATIQUES"&amp;CHAR(10)&amp;"Nombres et calculs",IF('EDT-1niveau'!E29="EG","MATHEMATIQUES"&amp;CHAR(10)&amp;"Espace et Géométrie",IF('EDT-1niveau'!E29="S","Sciences et technologie",IF('EDT-1niveau'!E29="H","Histoire",IF('EDT-1niveau'!E29="Geo","Géographie",IF('EDT-1niveau'!E29="EMC","Enseig. mor. et civ.",IF('EDT-1niveau'!E29="EPS","Educ. phys. et sportive",IF('EDT-1niveau'!E29="EM","Educ. musicale",IF('EDT-1niveau'!E29="AP","Arts plastiques",IF('EDT-1niveau'!E29="HDA","Hist. des arts",IF('EDT-1niveau'!E29="QM","Questionner le monde",IF('EDT-1niveau'!E29="LV","Langue vivante",IF('EDT-1niveau'!E29="APC","Activ. pédag. complémentaires",""))))))))))))))))))))))))))</f>
        <v/>
      </c>
      <c r="M25" s="14" t="str">
        <f t="shared" si="2"/>
        <v/>
      </c>
      <c r="N25" s="100" t="str">
        <f>'EDT-1niveau'!F29</f>
        <v/>
      </c>
      <c r="O25" s="14" t="str">
        <f>IF('EDT-1niveau'!F29="O","FRANCAIS"&amp;CHAR(10)&amp;"Orthographe",IF('EDT-1niveau'!F29="rec","RECREATION",IF('EDT-1niveau'!F29="p","Pause méridienne",IF('EDT-1niveau'!F29="G","FRANCAIS"&amp;CHAR(10)&amp;"Grammaire",IF('EDT-1niveau'!F29="E","FRANCAIS"&amp;CHAR(10)&amp;"Ecriture",IF('EDT-1niveau'!F29="M","MATHEMATIQUES",IF('EDT-1niveau'!F29="F","FRANCAIS",IF('EDT-1niveau'!F29="LC","FRANCAIS"&amp;CHAR(10)&amp;"Lecture et comp. de l'écrit",IF('EDT-1niveau'!F29="CLA","FRANCAIS"&amp;CHAR(10)&amp;"Culture littéraire et artistique",IF('EDT-1niveau'!F29="LO","FRANCAIS"&amp;CHAR(10)&amp;"Langage oral",IF('EDT-1niveau'!F29="L","FRANCAIS"&amp;CHAR(10)&amp;"Lexique",IF('EDT-1niveau'!F29="CM","MATHEMATIQUES"&amp;CHAR(10)&amp;"Calcul mental",IF('EDT-1niveau'!F29="GM","MATHEMATIQUES"&amp;CHAR(10)&amp;"Grandeurs et mesures",IF('EDT-1niveau'!F29="NC","MATHEMATIQUES"&amp;CHAR(10)&amp;"Nombres et calculs",IF('EDT-1niveau'!F29="EG","MATHEMATIQUES"&amp;CHAR(10)&amp;"Espace et Géométrie",IF('EDT-1niveau'!F29="S","Sciences et technologie",IF('EDT-1niveau'!F29="H","Histoire",IF('EDT-1niveau'!F29="Geo","Géographie",IF('EDT-1niveau'!F29="EMC","Enseig. mor. et civ.",IF('EDT-1niveau'!F29="EPS","Educ. phys. et sportive",IF('EDT-1niveau'!F29="EM","Educ. musicale",IF('EDT-1niveau'!F29="AP","Arts plastiques",IF('EDT-1niveau'!F29="HDA","Hist. des arts",IF('EDT-1niveau'!F29="QM","Questionner le monde",IF('EDT-1niveau'!F29="LV","Langue vivante",IF('EDT-1niveau'!F29="APC","Activ. pédag. complémentaires",""))))))))))))))))))))))))))</f>
        <v/>
      </c>
      <c r="P25" s="39" t="str">
        <f t="shared" si="3"/>
        <v/>
      </c>
      <c r="R25" s="35" t="s">
        <v>26</v>
      </c>
      <c r="S25" s="41">
        <f>COUNTIF($B$4:$N$150,R25)*'POUR COMMENCER'!$H$29</f>
        <v>0</v>
      </c>
      <c r="V25" s="2">
        <f>SUM(S3,S9,S19,S24,S27,S30,S36,S39)</f>
        <v>0</v>
      </c>
    </row>
    <row r="26" spans="1:22" x14ac:dyDescent="0.3">
      <c r="A26" s="4" t="e">
        <f>IF('POUR COMMENCER'!$E$14&gt;=A25,A25+'POUR COMMENCER'!$H$29,"")</f>
        <v>#VALUE!</v>
      </c>
      <c r="B26" s="100" t="str">
        <f>'EDT-1niveau'!B30</f>
        <v/>
      </c>
      <c r="C26" s="14" t="str">
        <f>IF('EDT-1niveau'!B30="O","FRANCAIS"&amp;CHAR(10)&amp;"Orthographe",IF('EDT-1niveau'!B30="rec","RECREATION",IF('EDT-1niveau'!B30="p","Pause méridienne",IF('EDT-1niveau'!B30="G","FRANCAIS"&amp;CHAR(10)&amp;"Grammaire",IF('EDT-1niveau'!B30="E","FRANCAIS"&amp;CHAR(10)&amp;"Ecriture",IF('EDT-1niveau'!B30="M","MATHEMATIQUES",IF('EDT-1niveau'!B30="F","FRANCAIS",IF('EDT-1niveau'!B30="LC","FRANCAIS"&amp;CHAR(10)&amp;"Lecture et comp. de l'écrit",IF('EDT-1niveau'!B30="CLA","FRANCAIS"&amp;CHAR(10)&amp;"Culture littéraire et artistique",IF('EDT-1niveau'!B30="LO","FRANCAIS"&amp;CHAR(10)&amp;"Langage oral",IF('EDT-1niveau'!B30="L","FRANCAIS"&amp;CHAR(10)&amp;"Lexique",IF('EDT-1niveau'!B30="CM","MATHEMATIQUES"&amp;CHAR(10)&amp;"Calcul mental",IF('EDT-1niveau'!B30="GM","MATHEMATIQUES"&amp;CHAR(10)&amp;"Grandeurs et mesures",IF('EDT-1niveau'!B30="NC","MATHEMATIQUES"&amp;CHAR(10)&amp;"Nombres et calculs",IF('EDT-1niveau'!B30="EG","MATHEMATIQUES"&amp;CHAR(10)&amp;"Espace et Géométrie",IF('EDT-1niveau'!B30="S","Sciences et technologie",IF('EDT-1niveau'!B30="H","Histoire",IF('EDT-1niveau'!B30="Geo","Géographie",IF('EDT-1niveau'!B30="EMC","Enseig. mor. et civ.",IF('EDT-1niveau'!B30="EPS","Educ. phys. et sportive",IF('EDT-1niveau'!B30="EM","Educ. musicale",IF('EDT-1niveau'!B30="AP","Arts plastiques",IF('EDT-1niveau'!B30="HDA","Hist. des arts",IF('EDT-1niveau'!B30="QM","Questionner le monde",IF('EDT-1niveau'!B30="LV","Langue vivante",IF('EDT-1niveau'!B30="APC","Activ. pédag. complémentaires",""))))))))))))))))))))))))))</f>
        <v/>
      </c>
      <c r="D26" s="14" t="str">
        <f t="shared" si="0"/>
        <v/>
      </c>
      <c r="E26" s="100" t="str">
        <f>'EDT-1niveau'!C30</f>
        <v/>
      </c>
      <c r="F26" s="14" t="str">
        <f>IF('EDT-1niveau'!C30="O","FRANCAIS"&amp;CHAR(10)&amp;"Orthographe",IF('EDT-1niveau'!C30="rec","RECREATION",IF('EDT-1niveau'!C30="p","Pause méridienne",IF('EDT-1niveau'!C30="G","FRANCAIS"&amp;CHAR(10)&amp;"Grammaire",IF('EDT-1niveau'!C30="E","FRANCAIS"&amp;CHAR(10)&amp;"Ecriture",IF('EDT-1niveau'!C30="M","MATHEMATIQUES",IF('EDT-1niveau'!C30="F","FRANCAIS",IF('EDT-1niveau'!C30="LC","FRANCAIS"&amp;CHAR(10)&amp;"Lecture et comp. de l'écrit",IF('EDT-1niveau'!C30="CLA","FRANCAIS"&amp;CHAR(10)&amp;"Culture littéraire et artistique",IF('EDT-1niveau'!C30="LO","FRANCAIS"&amp;CHAR(10)&amp;"Langage oral",IF('EDT-1niveau'!C30="L","FRANCAIS"&amp;CHAR(10)&amp;"Lexique",IF('EDT-1niveau'!C30="CM","MATHEMATIQUES"&amp;CHAR(10)&amp;"Calcul mental",IF('EDT-1niveau'!C30="GM","MATHEMATIQUES"&amp;CHAR(10)&amp;"Grandeurs et mesures",IF('EDT-1niveau'!C30="NC","MATHEMATIQUES"&amp;CHAR(10)&amp;"Nombres et calculs",IF('EDT-1niveau'!C30="EG","MATHEMATIQUES"&amp;CHAR(10)&amp;"Espace et Géométrie",IF('EDT-1niveau'!C30="S","Sciences et technologie",IF('EDT-1niveau'!C30="H","Histoire",IF('EDT-1niveau'!C30="Geo","Géographie",IF('EDT-1niveau'!C30="EMC","Enseig. mor. et civ.",IF('EDT-1niveau'!C30="EPS","Educ. phys. et sportive",IF('EDT-1niveau'!C30="EM","Educ. musicale",IF('EDT-1niveau'!C30="AP","Arts plastiques",IF('EDT-1niveau'!C30="HDA","Hist. des arts",IF('EDT-1niveau'!C30="QM","Questionner le monde",IF('EDT-1niveau'!C30="LV","Langue vivante",IF('EDT-1niveau'!C30="APC","Activ. pédag. complémentaires",""))))))))))))))))))))))))))</f>
        <v/>
      </c>
      <c r="G26" s="14" t="str">
        <f t="shared" si="1"/>
        <v/>
      </c>
      <c r="H26" s="100" t="str">
        <f>'EDT-1niveau'!D30</f>
        <v/>
      </c>
      <c r="I26" s="14" t="str">
        <f>IF('EDT-1niveau'!D30="O","FRANCAIS"&amp;CHAR(10)&amp;"Orthographe",IF('EDT-1niveau'!D30="rec","RECREATION",IF('EDT-1niveau'!D30="p","Pause méridienne",IF('EDT-1niveau'!D30="G","FRANCAIS"&amp;CHAR(10)&amp;"Grammaire",IF('EDT-1niveau'!D30="E","FRANCAIS"&amp;CHAR(10)&amp;"Ecriture",IF('EDT-1niveau'!D30="M","MATHEMATIQUES",IF('EDT-1niveau'!D30="F","FRANCAIS",IF('EDT-1niveau'!D30="LC","FRANCAIS"&amp;CHAR(10)&amp;"Lecture et comp. de l'écrit",IF('EDT-1niveau'!D30="CLA","FRANCAIS"&amp;CHAR(10)&amp;"Culture littéraire et artistique",IF('EDT-1niveau'!D30="LO","FRANCAIS"&amp;CHAR(10)&amp;"Langage oral",IF('EDT-1niveau'!D30="L","FRANCAIS"&amp;CHAR(10)&amp;"Lexique",IF('EDT-1niveau'!D30="CM","MATHEMATIQUES"&amp;CHAR(10)&amp;"Calcul mental",IF('EDT-1niveau'!D30="GM","MATHEMATIQUES"&amp;CHAR(10)&amp;"Grandeurs et mesures",IF('EDT-1niveau'!D30="NC","MATHEMATIQUES"&amp;CHAR(10)&amp;"Nombres et calculs",IF('EDT-1niveau'!D30="EG","MATHEMATIQUES"&amp;CHAR(10)&amp;"Espace et Géométrie",IF('EDT-1niveau'!D30="S","Sciences et technologie",IF('EDT-1niveau'!D30="H","Histoire",IF('EDT-1niveau'!D30="Geo","Géographie",IF('EDT-1niveau'!D30="EMC","Enseig. mor. et civ.",IF('EDT-1niveau'!D30="EPS","Educ. phys. et sportive",IF('EDT-1niveau'!D30="EM","Educ. musicale",IF('EDT-1niveau'!D30="AP","Arts plastiques",IF('EDT-1niveau'!D30="HDA","Hist. des arts",IF('EDT-1niveau'!D30="QM","Questionner le monde",IF('EDT-1niveau'!D30="LV","Langue vivante",IF('EDT-1niveau'!D30="APC","Activ. pédag. complémentaires",""))))))))))))))))))))))))))</f>
        <v/>
      </c>
      <c r="J26" s="14" t="str">
        <f t="shared" si="4"/>
        <v/>
      </c>
      <c r="K26" s="100" t="str">
        <f>'EDT-1niveau'!E30</f>
        <v/>
      </c>
      <c r="L26" s="14" t="str">
        <f>IF('EDT-1niveau'!E30="O","FRANCAIS"&amp;CHAR(10)&amp;"Orthographe",IF('EDT-1niveau'!E30="rec","RECREATION",IF('EDT-1niveau'!E30="p","Pause méridienne",IF('EDT-1niveau'!E30="G","FRANCAIS"&amp;CHAR(10)&amp;"Grammaire",IF('EDT-1niveau'!E30="E","FRANCAIS"&amp;CHAR(10)&amp;"Ecriture",IF('EDT-1niveau'!E30="M","MATHEMATIQUES",IF('EDT-1niveau'!E30="F","FRANCAIS",IF('EDT-1niveau'!E30="LC","FRANCAIS"&amp;CHAR(10)&amp;"Lecture et comp. de l'écrit",IF('EDT-1niveau'!E30="CLA","FRANCAIS"&amp;CHAR(10)&amp;"Culture littéraire et artistique",IF('EDT-1niveau'!E30="LO","FRANCAIS"&amp;CHAR(10)&amp;"Langage oral",IF('EDT-1niveau'!E30="L","FRANCAIS"&amp;CHAR(10)&amp;"Lexique",IF('EDT-1niveau'!E30="CM","MATHEMATIQUES"&amp;CHAR(10)&amp;"Calcul mental",IF('EDT-1niveau'!E30="GM","MATHEMATIQUES"&amp;CHAR(10)&amp;"Grandeurs et mesures",IF('EDT-1niveau'!E30="NC","MATHEMATIQUES"&amp;CHAR(10)&amp;"Nombres et calculs",IF('EDT-1niveau'!E30="EG","MATHEMATIQUES"&amp;CHAR(10)&amp;"Espace et Géométrie",IF('EDT-1niveau'!E30="S","Sciences et technologie",IF('EDT-1niveau'!E30="H","Histoire",IF('EDT-1niveau'!E30="Geo","Géographie",IF('EDT-1niveau'!E30="EMC","Enseig. mor. et civ.",IF('EDT-1niveau'!E30="EPS","Educ. phys. et sportive",IF('EDT-1niveau'!E30="EM","Educ. musicale",IF('EDT-1niveau'!E30="AP","Arts plastiques",IF('EDT-1niveau'!E30="HDA","Hist. des arts",IF('EDT-1niveau'!E30="QM","Questionner le monde",IF('EDT-1niveau'!E30="LV","Langue vivante",IF('EDT-1niveau'!E30="APC","Activ. pédag. complémentaires",""))))))))))))))))))))))))))</f>
        <v/>
      </c>
      <c r="M26" s="14" t="str">
        <f t="shared" si="2"/>
        <v/>
      </c>
      <c r="N26" s="100" t="str">
        <f>'EDT-1niveau'!F30</f>
        <v/>
      </c>
      <c r="O26" s="14" t="str">
        <f>IF('EDT-1niveau'!F30="O","FRANCAIS"&amp;CHAR(10)&amp;"Orthographe",IF('EDT-1niveau'!F30="rec","RECREATION",IF('EDT-1niveau'!F30="p","Pause méridienne",IF('EDT-1niveau'!F30="G","FRANCAIS"&amp;CHAR(10)&amp;"Grammaire",IF('EDT-1niveau'!F30="E","FRANCAIS"&amp;CHAR(10)&amp;"Ecriture",IF('EDT-1niveau'!F30="M","MATHEMATIQUES",IF('EDT-1niveau'!F30="F","FRANCAIS",IF('EDT-1niveau'!F30="LC","FRANCAIS"&amp;CHAR(10)&amp;"Lecture et comp. de l'écrit",IF('EDT-1niveau'!F30="CLA","FRANCAIS"&amp;CHAR(10)&amp;"Culture littéraire et artistique",IF('EDT-1niveau'!F30="LO","FRANCAIS"&amp;CHAR(10)&amp;"Langage oral",IF('EDT-1niveau'!F30="L","FRANCAIS"&amp;CHAR(10)&amp;"Lexique",IF('EDT-1niveau'!F30="CM","MATHEMATIQUES"&amp;CHAR(10)&amp;"Calcul mental",IF('EDT-1niveau'!F30="GM","MATHEMATIQUES"&amp;CHAR(10)&amp;"Grandeurs et mesures",IF('EDT-1niveau'!F30="NC","MATHEMATIQUES"&amp;CHAR(10)&amp;"Nombres et calculs",IF('EDT-1niveau'!F30="EG","MATHEMATIQUES"&amp;CHAR(10)&amp;"Espace et Géométrie",IF('EDT-1niveau'!F30="S","Sciences et technologie",IF('EDT-1niveau'!F30="H","Histoire",IF('EDT-1niveau'!F30="Geo","Géographie",IF('EDT-1niveau'!F30="EMC","Enseig. mor. et civ.",IF('EDT-1niveau'!F30="EPS","Educ. phys. et sportive",IF('EDT-1niveau'!F30="EM","Educ. musicale",IF('EDT-1niveau'!F30="AP","Arts plastiques",IF('EDT-1niveau'!F30="HDA","Hist. des arts",IF('EDT-1niveau'!F30="QM","Questionner le monde",IF('EDT-1niveau'!F30="LV","Langue vivante",IF('EDT-1niveau'!F30="APC","Activ. pédag. complémentaires",""))))))))))))))))))))))))))</f>
        <v/>
      </c>
      <c r="P26" s="39" t="str">
        <f t="shared" si="3"/>
        <v/>
      </c>
      <c r="R26" s="36"/>
      <c r="S26" s="41"/>
    </row>
    <row r="27" spans="1:22" x14ac:dyDescent="0.3">
      <c r="A27" s="4" t="e">
        <f>IF('POUR COMMENCER'!$E$14&gt;=A26,A26+'POUR COMMENCER'!$H$29,"")</f>
        <v>#VALUE!</v>
      </c>
      <c r="B27" s="100" t="str">
        <f>'EDT-1niveau'!B31</f>
        <v/>
      </c>
      <c r="C27" s="14" t="str">
        <f>IF('EDT-1niveau'!B31="O","FRANCAIS"&amp;CHAR(10)&amp;"Orthographe",IF('EDT-1niveau'!B31="rec","RECREATION",IF('EDT-1niveau'!B31="p","Pause méridienne",IF('EDT-1niveau'!B31="G","FRANCAIS"&amp;CHAR(10)&amp;"Grammaire",IF('EDT-1niveau'!B31="E","FRANCAIS"&amp;CHAR(10)&amp;"Ecriture",IF('EDT-1niveau'!B31="M","MATHEMATIQUES",IF('EDT-1niveau'!B31="F","FRANCAIS",IF('EDT-1niveau'!B31="LC","FRANCAIS"&amp;CHAR(10)&amp;"Lecture et comp. de l'écrit",IF('EDT-1niveau'!B31="CLA","FRANCAIS"&amp;CHAR(10)&amp;"Culture littéraire et artistique",IF('EDT-1niveau'!B31="LO","FRANCAIS"&amp;CHAR(10)&amp;"Langage oral",IF('EDT-1niveau'!B31="L","FRANCAIS"&amp;CHAR(10)&amp;"Lexique",IF('EDT-1niveau'!B31="CM","MATHEMATIQUES"&amp;CHAR(10)&amp;"Calcul mental",IF('EDT-1niveau'!B31="GM","MATHEMATIQUES"&amp;CHAR(10)&amp;"Grandeurs et mesures",IF('EDT-1niveau'!B31="NC","MATHEMATIQUES"&amp;CHAR(10)&amp;"Nombres et calculs",IF('EDT-1niveau'!B31="EG","MATHEMATIQUES"&amp;CHAR(10)&amp;"Espace et Géométrie",IF('EDT-1niveau'!B31="S","Sciences et technologie",IF('EDT-1niveau'!B31="H","Histoire",IF('EDT-1niveau'!B31="Geo","Géographie",IF('EDT-1niveau'!B31="EMC","Enseig. mor. et civ.",IF('EDT-1niveau'!B31="EPS","Educ. phys. et sportive",IF('EDT-1niveau'!B31="EM","Educ. musicale",IF('EDT-1niveau'!B31="AP","Arts plastiques",IF('EDT-1niveau'!B31="HDA","Hist. des arts",IF('EDT-1niveau'!B31="QM","Questionner le monde",IF('EDT-1niveau'!B31="LV","Langue vivante",IF('EDT-1niveau'!B31="APC","Activ. pédag. complémentaires",""))))))))))))))))))))))))))</f>
        <v/>
      </c>
      <c r="D27" s="14" t="str">
        <f t="shared" si="0"/>
        <v/>
      </c>
      <c r="E27" s="100" t="str">
        <f>'EDT-1niveau'!C31</f>
        <v/>
      </c>
      <c r="F27" s="14" t="str">
        <f>IF('EDT-1niveau'!C31="O","FRANCAIS"&amp;CHAR(10)&amp;"Orthographe",IF('EDT-1niveau'!C31="rec","RECREATION",IF('EDT-1niveau'!C31="p","Pause méridienne",IF('EDT-1niveau'!C31="G","FRANCAIS"&amp;CHAR(10)&amp;"Grammaire",IF('EDT-1niveau'!C31="E","FRANCAIS"&amp;CHAR(10)&amp;"Ecriture",IF('EDT-1niveau'!C31="M","MATHEMATIQUES",IF('EDT-1niveau'!C31="F","FRANCAIS",IF('EDT-1niveau'!C31="LC","FRANCAIS"&amp;CHAR(10)&amp;"Lecture et comp. de l'écrit",IF('EDT-1niveau'!C31="CLA","FRANCAIS"&amp;CHAR(10)&amp;"Culture littéraire et artistique",IF('EDT-1niveau'!C31="LO","FRANCAIS"&amp;CHAR(10)&amp;"Langage oral",IF('EDT-1niveau'!C31="L","FRANCAIS"&amp;CHAR(10)&amp;"Lexique",IF('EDT-1niveau'!C31="CM","MATHEMATIQUES"&amp;CHAR(10)&amp;"Calcul mental",IF('EDT-1niveau'!C31="GM","MATHEMATIQUES"&amp;CHAR(10)&amp;"Grandeurs et mesures",IF('EDT-1niveau'!C31="NC","MATHEMATIQUES"&amp;CHAR(10)&amp;"Nombres et calculs",IF('EDT-1niveau'!C31="EG","MATHEMATIQUES"&amp;CHAR(10)&amp;"Espace et Géométrie",IF('EDT-1niveau'!C31="S","Sciences et technologie",IF('EDT-1niveau'!C31="H","Histoire",IF('EDT-1niveau'!C31="Geo","Géographie",IF('EDT-1niveau'!C31="EMC","Enseig. mor. et civ.",IF('EDT-1niveau'!C31="EPS","Educ. phys. et sportive",IF('EDT-1niveau'!C31="EM","Educ. musicale",IF('EDT-1niveau'!C31="AP","Arts plastiques",IF('EDT-1niveau'!C31="HDA","Hist. des arts",IF('EDT-1niveau'!C31="QM","Questionner le monde",IF('EDT-1niveau'!C31="LV","Langue vivante",IF('EDT-1niveau'!C31="APC","Activ. pédag. complémentaires",""))))))))))))))))))))))))))</f>
        <v/>
      </c>
      <c r="G27" s="14" t="str">
        <f t="shared" si="1"/>
        <v/>
      </c>
      <c r="H27" s="100" t="str">
        <f>'EDT-1niveau'!D31</f>
        <v/>
      </c>
      <c r="I27" s="14" t="str">
        <f>IF('EDT-1niveau'!D31="O","FRANCAIS"&amp;CHAR(10)&amp;"Orthographe",IF('EDT-1niveau'!D31="rec","RECREATION",IF('EDT-1niveau'!D31="p","Pause méridienne",IF('EDT-1niveau'!D31="G","FRANCAIS"&amp;CHAR(10)&amp;"Grammaire",IF('EDT-1niveau'!D31="E","FRANCAIS"&amp;CHAR(10)&amp;"Ecriture",IF('EDT-1niveau'!D31="M","MATHEMATIQUES",IF('EDT-1niveau'!D31="F","FRANCAIS",IF('EDT-1niveau'!D31="LC","FRANCAIS"&amp;CHAR(10)&amp;"Lecture et comp. de l'écrit",IF('EDT-1niveau'!D31="CLA","FRANCAIS"&amp;CHAR(10)&amp;"Culture littéraire et artistique",IF('EDT-1niveau'!D31="LO","FRANCAIS"&amp;CHAR(10)&amp;"Langage oral",IF('EDT-1niveau'!D31="L","FRANCAIS"&amp;CHAR(10)&amp;"Lexique",IF('EDT-1niveau'!D31="CM","MATHEMATIQUES"&amp;CHAR(10)&amp;"Calcul mental",IF('EDT-1niveau'!D31="GM","MATHEMATIQUES"&amp;CHAR(10)&amp;"Grandeurs et mesures",IF('EDT-1niveau'!D31="NC","MATHEMATIQUES"&amp;CHAR(10)&amp;"Nombres et calculs",IF('EDT-1niveau'!D31="EG","MATHEMATIQUES"&amp;CHAR(10)&amp;"Espace et Géométrie",IF('EDT-1niveau'!D31="S","Sciences et technologie",IF('EDT-1niveau'!D31="H","Histoire",IF('EDT-1niveau'!D31="Geo","Géographie",IF('EDT-1niveau'!D31="EMC","Enseig. mor. et civ.",IF('EDT-1niveau'!D31="EPS","Educ. phys. et sportive",IF('EDT-1niveau'!D31="EM","Educ. musicale",IF('EDT-1niveau'!D31="AP","Arts plastiques",IF('EDT-1niveau'!D31="HDA","Hist. des arts",IF('EDT-1niveau'!D31="QM","Questionner le monde",IF('EDT-1niveau'!D31="LV","Langue vivante",IF('EDT-1niveau'!D31="APC","Activ. pédag. complémentaires",""))))))))))))))))))))))))))</f>
        <v/>
      </c>
      <c r="J27" s="14" t="str">
        <f t="shared" si="4"/>
        <v/>
      </c>
      <c r="K27" s="100" t="str">
        <f>'EDT-1niveau'!E31</f>
        <v/>
      </c>
      <c r="L27" s="14" t="str">
        <f>IF('EDT-1niveau'!E31="O","FRANCAIS"&amp;CHAR(10)&amp;"Orthographe",IF('EDT-1niveau'!E31="rec","RECREATION",IF('EDT-1niveau'!E31="p","Pause méridienne",IF('EDT-1niveau'!E31="G","FRANCAIS"&amp;CHAR(10)&amp;"Grammaire",IF('EDT-1niveau'!E31="E","FRANCAIS"&amp;CHAR(10)&amp;"Ecriture",IF('EDT-1niveau'!E31="M","MATHEMATIQUES",IF('EDT-1niveau'!E31="F","FRANCAIS",IF('EDT-1niveau'!E31="LC","FRANCAIS"&amp;CHAR(10)&amp;"Lecture et comp. de l'écrit",IF('EDT-1niveau'!E31="CLA","FRANCAIS"&amp;CHAR(10)&amp;"Culture littéraire et artistique",IF('EDT-1niveau'!E31="LO","FRANCAIS"&amp;CHAR(10)&amp;"Langage oral",IF('EDT-1niveau'!E31="L","FRANCAIS"&amp;CHAR(10)&amp;"Lexique",IF('EDT-1niveau'!E31="CM","MATHEMATIQUES"&amp;CHAR(10)&amp;"Calcul mental",IF('EDT-1niveau'!E31="GM","MATHEMATIQUES"&amp;CHAR(10)&amp;"Grandeurs et mesures",IF('EDT-1niveau'!E31="NC","MATHEMATIQUES"&amp;CHAR(10)&amp;"Nombres et calculs",IF('EDT-1niveau'!E31="EG","MATHEMATIQUES"&amp;CHAR(10)&amp;"Espace et Géométrie",IF('EDT-1niveau'!E31="S","Sciences et technologie",IF('EDT-1niveau'!E31="H","Histoire",IF('EDT-1niveau'!E31="Geo","Géographie",IF('EDT-1niveau'!E31="EMC","Enseig. mor. et civ.",IF('EDT-1niveau'!E31="EPS","Educ. phys. et sportive",IF('EDT-1niveau'!E31="EM","Educ. musicale",IF('EDT-1niveau'!E31="AP","Arts plastiques",IF('EDT-1niveau'!E31="HDA","Hist. des arts",IF('EDT-1niveau'!E31="QM","Questionner le monde",IF('EDT-1niveau'!E31="LV","Langue vivante",IF('EDT-1niveau'!E31="APC","Activ. pédag. complémentaires",""))))))))))))))))))))))))))</f>
        <v/>
      </c>
      <c r="M27" s="14" t="str">
        <f t="shared" si="2"/>
        <v/>
      </c>
      <c r="N27" s="100" t="str">
        <f>'EDT-1niveau'!F31</f>
        <v/>
      </c>
      <c r="O27" s="14" t="str">
        <f>IF('EDT-1niveau'!F31="O","FRANCAIS"&amp;CHAR(10)&amp;"Orthographe",IF('EDT-1niveau'!F31="rec","RECREATION",IF('EDT-1niveau'!F31="p","Pause méridienne",IF('EDT-1niveau'!F31="G","FRANCAIS"&amp;CHAR(10)&amp;"Grammaire",IF('EDT-1niveau'!F31="E","FRANCAIS"&amp;CHAR(10)&amp;"Ecriture",IF('EDT-1niveau'!F31="M","MATHEMATIQUES",IF('EDT-1niveau'!F31="F","FRANCAIS",IF('EDT-1niveau'!F31="LC","FRANCAIS"&amp;CHAR(10)&amp;"Lecture et comp. de l'écrit",IF('EDT-1niveau'!F31="CLA","FRANCAIS"&amp;CHAR(10)&amp;"Culture littéraire et artistique",IF('EDT-1niveau'!F31="LO","FRANCAIS"&amp;CHAR(10)&amp;"Langage oral",IF('EDT-1niveau'!F31="L","FRANCAIS"&amp;CHAR(10)&amp;"Lexique",IF('EDT-1niveau'!F31="CM","MATHEMATIQUES"&amp;CHAR(10)&amp;"Calcul mental",IF('EDT-1niveau'!F31="GM","MATHEMATIQUES"&amp;CHAR(10)&amp;"Grandeurs et mesures",IF('EDT-1niveau'!F31="NC","MATHEMATIQUES"&amp;CHAR(10)&amp;"Nombres et calculs",IF('EDT-1niveau'!F31="EG","MATHEMATIQUES"&amp;CHAR(10)&amp;"Espace et Géométrie",IF('EDT-1niveau'!F31="S","Sciences et technologie",IF('EDT-1niveau'!F31="H","Histoire",IF('EDT-1niveau'!F31="Geo","Géographie",IF('EDT-1niveau'!F31="EMC","Enseig. mor. et civ.",IF('EDT-1niveau'!F31="EPS","Educ. phys. et sportive",IF('EDT-1niveau'!F31="EM","Educ. musicale",IF('EDT-1niveau'!F31="AP","Arts plastiques",IF('EDT-1niveau'!F31="HDA","Hist. des arts",IF('EDT-1niveau'!F31="QM","Questionner le monde",IF('EDT-1niveau'!F31="LV","Langue vivante",IF('EDT-1niveau'!F31="APC","Activ. pédag. complémentaires",""))))))))))))))))))))))))))</f>
        <v/>
      </c>
      <c r="P27" s="39" t="str">
        <f t="shared" si="3"/>
        <v/>
      </c>
      <c r="R27" s="37" t="s">
        <v>28</v>
      </c>
      <c r="S27" s="42">
        <f>S28</f>
        <v>0</v>
      </c>
    </row>
    <row r="28" spans="1:22" x14ac:dyDescent="0.3">
      <c r="A28" s="4" t="e">
        <f>IF('POUR COMMENCER'!$E$14&gt;=A27,A27+'POUR COMMENCER'!$H$29,"")</f>
        <v>#VALUE!</v>
      </c>
      <c r="B28" s="100" t="str">
        <f>'EDT-1niveau'!B32</f>
        <v/>
      </c>
      <c r="C28" s="14" t="str">
        <f>IF('EDT-1niveau'!B32="O","FRANCAIS"&amp;CHAR(10)&amp;"Orthographe",IF('EDT-1niveau'!B32="rec","RECREATION",IF('EDT-1niveau'!B32="p","Pause méridienne",IF('EDT-1niveau'!B32="G","FRANCAIS"&amp;CHAR(10)&amp;"Grammaire",IF('EDT-1niveau'!B32="E","FRANCAIS"&amp;CHAR(10)&amp;"Ecriture",IF('EDT-1niveau'!B32="M","MATHEMATIQUES",IF('EDT-1niveau'!B32="F","FRANCAIS",IF('EDT-1niveau'!B32="LC","FRANCAIS"&amp;CHAR(10)&amp;"Lecture et comp. de l'écrit",IF('EDT-1niveau'!B32="CLA","FRANCAIS"&amp;CHAR(10)&amp;"Culture littéraire et artistique",IF('EDT-1niveau'!B32="LO","FRANCAIS"&amp;CHAR(10)&amp;"Langage oral",IF('EDT-1niveau'!B32="L","FRANCAIS"&amp;CHAR(10)&amp;"Lexique",IF('EDT-1niveau'!B32="CM","MATHEMATIQUES"&amp;CHAR(10)&amp;"Calcul mental",IF('EDT-1niveau'!B32="GM","MATHEMATIQUES"&amp;CHAR(10)&amp;"Grandeurs et mesures",IF('EDT-1niveau'!B32="NC","MATHEMATIQUES"&amp;CHAR(10)&amp;"Nombres et calculs",IF('EDT-1niveau'!B32="EG","MATHEMATIQUES"&amp;CHAR(10)&amp;"Espace et Géométrie",IF('EDT-1niveau'!B32="S","Sciences et technologie",IF('EDT-1niveau'!B32="H","Histoire",IF('EDT-1niveau'!B32="Geo","Géographie",IF('EDT-1niveau'!B32="EMC","Enseig. mor. et civ.",IF('EDT-1niveau'!B32="EPS","Educ. phys. et sportive",IF('EDT-1niveau'!B32="EM","Educ. musicale",IF('EDT-1niveau'!B32="AP","Arts plastiques",IF('EDT-1niveau'!B32="HDA","Hist. des arts",IF('EDT-1niveau'!B32="QM","Questionner le monde",IF('EDT-1niveau'!B32="LV","Langue vivante",IF('EDT-1niveau'!B32="APC","Activ. pédag. complémentaires",""))))))))))))))))))))))))))</f>
        <v/>
      </c>
      <c r="D28" s="14" t="str">
        <f t="shared" si="0"/>
        <v/>
      </c>
      <c r="E28" s="100" t="str">
        <f>'EDT-1niveau'!C32</f>
        <v/>
      </c>
      <c r="F28" s="14" t="str">
        <f>IF('EDT-1niveau'!C32="O","FRANCAIS"&amp;CHAR(10)&amp;"Orthographe",IF('EDT-1niveau'!C32="rec","RECREATION",IF('EDT-1niveau'!C32="p","Pause méridienne",IF('EDT-1niveau'!C32="G","FRANCAIS"&amp;CHAR(10)&amp;"Grammaire",IF('EDT-1niveau'!C32="E","FRANCAIS"&amp;CHAR(10)&amp;"Ecriture",IF('EDT-1niveau'!C32="M","MATHEMATIQUES",IF('EDT-1niveau'!C32="F","FRANCAIS",IF('EDT-1niveau'!C32="LC","FRANCAIS"&amp;CHAR(10)&amp;"Lecture et comp. de l'écrit",IF('EDT-1niveau'!C32="CLA","FRANCAIS"&amp;CHAR(10)&amp;"Culture littéraire et artistique",IF('EDT-1niveau'!C32="LO","FRANCAIS"&amp;CHAR(10)&amp;"Langage oral",IF('EDT-1niveau'!C32="L","FRANCAIS"&amp;CHAR(10)&amp;"Lexique",IF('EDT-1niveau'!C32="CM","MATHEMATIQUES"&amp;CHAR(10)&amp;"Calcul mental",IF('EDT-1niveau'!C32="GM","MATHEMATIQUES"&amp;CHAR(10)&amp;"Grandeurs et mesures",IF('EDT-1niveau'!C32="NC","MATHEMATIQUES"&amp;CHAR(10)&amp;"Nombres et calculs",IF('EDT-1niveau'!C32="EG","MATHEMATIQUES"&amp;CHAR(10)&amp;"Espace et Géométrie",IF('EDT-1niveau'!C32="S","Sciences et technologie",IF('EDT-1niveau'!C32="H","Histoire",IF('EDT-1niveau'!C32="Geo","Géographie",IF('EDT-1niveau'!C32="EMC","Enseig. mor. et civ.",IF('EDT-1niveau'!C32="EPS","Educ. phys. et sportive",IF('EDT-1niveau'!C32="EM","Educ. musicale",IF('EDT-1niveau'!C32="AP","Arts plastiques",IF('EDT-1niveau'!C32="HDA","Hist. des arts",IF('EDT-1niveau'!C32="QM","Questionner le monde",IF('EDT-1niveau'!C32="LV","Langue vivante",IF('EDT-1niveau'!C32="APC","Activ. pédag. complémentaires",""))))))))))))))))))))))))))</f>
        <v/>
      </c>
      <c r="G28" s="14" t="str">
        <f t="shared" si="1"/>
        <v/>
      </c>
      <c r="H28" s="100" t="str">
        <f>'EDT-1niveau'!D32</f>
        <v/>
      </c>
      <c r="I28" s="14" t="str">
        <f>IF('EDT-1niveau'!D32="O","FRANCAIS"&amp;CHAR(10)&amp;"Orthographe",IF('EDT-1niveau'!D32="rec","RECREATION",IF('EDT-1niveau'!D32="p","Pause méridienne",IF('EDT-1niveau'!D32="G","FRANCAIS"&amp;CHAR(10)&amp;"Grammaire",IF('EDT-1niveau'!D32="E","FRANCAIS"&amp;CHAR(10)&amp;"Ecriture",IF('EDT-1niveau'!D32="M","MATHEMATIQUES",IF('EDT-1niveau'!D32="F","FRANCAIS",IF('EDT-1niveau'!D32="LC","FRANCAIS"&amp;CHAR(10)&amp;"Lecture et comp. de l'écrit",IF('EDT-1niveau'!D32="CLA","FRANCAIS"&amp;CHAR(10)&amp;"Culture littéraire et artistique",IF('EDT-1niveau'!D32="LO","FRANCAIS"&amp;CHAR(10)&amp;"Langage oral",IF('EDT-1niveau'!D32="L","FRANCAIS"&amp;CHAR(10)&amp;"Lexique",IF('EDT-1niveau'!D32="CM","MATHEMATIQUES"&amp;CHAR(10)&amp;"Calcul mental",IF('EDT-1niveau'!D32="GM","MATHEMATIQUES"&amp;CHAR(10)&amp;"Grandeurs et mesures",IF('EDT-1niveau'!D32="NC","MATHEMATIQUES"&amp;CHAR(10)&amp;"Nombres et calculs",IF('EDT-1niveau'!D32="EG","MATHEMATIQUES"&amp;CHAR(10)&amp;"Espace et Géométrie",IF('EDT-1niveau'!D32="S","Sciences et technologie",IF('EDT-1niveau'!D32="H","Histoire",IF('EDT-1niveau'!D32="Geo","Géographie",IF('EDT-1niveau'!D32="EMC","Enseig. mor. et civ.",IF('EDT-1niveau'!D32="EPS","Educ. phys. et sportive",IF('EDT-1niveau'!D32="EM","Educ. musicale",IF('EDT-1niveau'!D32="AP","Arts plastiques",IF('EDT-1niveau'!D32="HDA","Hist. des arts",IF('EDT-1niveau'!D32="QM","Questionner le monde",IF('EDT-1niveau'!D32="LV","Langue vivante",IF('EDT-1niveau'!D32="APC","Activ. pédag. complémentaires",""))))))))))))))))))))))))))</f>
        <v/>
      </c>
      <c r="J28" s="14" t="str">
        <f t="shared" si="4"/>
        <v/>
      </c>
      <c r="K28" s="100" t="str">
        <f>'EDT-1niveau'!E32</f>
        <v/>
      </c>
      <c r="L28" s="14" t="str">
        <f>IF('EDT-1niveau'!E32="O","FRANCAIS"&amp;CHAR(10)&amp;"Orthographe",IF('EDT-1niveau'!E32="rec","RECREATION",IF('EDT-1niveau'!E32="p","Pause méridienne",IF('EDT-1niveau'!E32="G","FRANCAIS"&amp;CHAR(10)&amp;"Grammaire",IF('EDT-1niveau'!E32="E","FRANCAIS"&amp;CHAR(10)&amp;"Ecriture",IF('EDT-1niveau'!E32="M","MATHEMATIQUES",IF('EDT-1niveau'!E32="F","FRANCAIS",IF('EDT-1niveau'!E32="LC","FRANCAIS"&amp;CHAR(10)&amp;"Lecture et comp. de l'écrit",IF('EDT-1niveau'!E32="CLA","FRANCAIS"&amp;CHAR(10)&amp;"Culture littéraire et artistique",IF('EDT-1niveau'!E32="LO","FRANCAIS"&amp;CHAR(10)&amp;"Langage oral",IF('EDT-1niveau'!E32="L","FRANCAIS"&amp;CHAR(10)&amp;"Lexique",IF('EDT-1niveau'!E32="CM","MATHEMATIQUES"&amp;CHAR(10)&amp;"Calcul mental",IF('EDT-1niveau'!E32="GM","MATHEMATIQUES"&amp;CHAR(10)&amp;"Grandeurs et mesures",IF('EDT-1niveau'!E32="NC","MATHEMATIQUES"&amp;CHAR(10)&amp;"Nombres et calculs",IF('EDT-1niveau'!E32="EG","MATHEMATIQUES"&amp;CHAR(10)&amp;"Espace et Géométrie",IF('EDT-1niveau'!E32="S","Sciences et technologie",IF('EDT-1niveau'!E32="H","Histoire",IF('EDT-1niveau'!E32="Geo","Géographie",IF('EDT-1niveau'!E32="EMC","Enseig. mor. et civ.",IF('EDT-1niveau'!E32="EPS","Educ. phys. et sportive",IF('EDT-1niveau'!E32="EM","Educ. musicale",IF('EDT-1niveau'!E32="AP","Arts plastiques",IF('EDT-1niveau'!E32="HDA","Hist. des arts",IF('EDT-1niveau'!E32="QM","Questionner le monde",IF('EDT-1niveau'!E32="LV","Langue vivante",IF('EDT-1niveau'!E32="APC","Activ. pédag. complémentaires",""))))))))))))))))))))))))))</f>
        <v/>
      </c>
      <c r="M28" s="14" t="str">
        <f t="shared" si="2"/>
        <v/>
      </c>
      <c r="N28" s="100" t="str">
        <f>'EDT-1niveau'!F32</f>
        <v/>
      </c>
      <c r="O28" s="14" t="str">
        <f>IF('EDT-1niveau'!F32="O","FRANCAIS"&amp;CHAR(10)&amp;"Orthographe",IF('EDT-1niveau'!F32="rec","RECREATION",IF('EDT-1niveau'!F32="p","Pause méridienne",IF('EDT-1niveau'!F32="G","FRANCAIS"&amp;CHAR(10)&amp;"Grammaire",IF('EDT-1niveau'!F32="E","FRANCAIS"&amp;CHAR(10)&amp;"Ecriture",IF('EDT-1niveau'!F32="M","MATHEMATIQUES",IF('EDT-1niveau'!F32="F","FRANCAIS",IF('EDT-1niveau'!F32="LC","FRANCAIS"&amp;CHAR(10)&amp;"Lecture et comp. de l'écrit",IF('EDT-1niveau'!F32="CLA","FRANCAIS"&amp;CHAR(10)&amp;"Culture littéraire et artistique",IF('EDT-1niveau'!F32="LO","FRANCAIS"&amp;CHAR(10)&amp;"Langage oral",IF('EDT-1niveau'!F32="L","FRANCAIS"&amp;CHAR(10)&amp;"Lexique",IF('EDT-1niveau'!F32="CM","MATHEMATIQUES"&amp;CHAR(10)&amp;"Calcul mental",IF('EDT-1niveau'!F32="GM","MATHEMATIQUES"&amp;CHAR(10)&amp;"Grandeurs et mesures",IF('EDT-1niveau'!F32="NC","MATHEMATIQUES"&amp;CHAR(10)&amp;"Nombres et calculs",IF('EDT-1niveau'!F32="EG","MATHEMATIQUES"&amp;CHAR(10)&amp;"Espace et Géométrie",IF('EDT-1niveau'!F32="S","Sciences et technologie",IF('EDT-1niveau'!F32="H","Histoire",IF('EDT-1niveau'!F32="Geo","Géographie",IF('EDT-1niveau'!F32="EMC","Enseig. mor. et civ.",IF('EDT-1niveau'!F32="EPS","Educ. phys. et sportive",IF('EDT-1niveau'!F32="EM","Educ. musicale",IF('EDT-1niveau'!F32="AP","Arts plastiques",IF('EDT-1niveau'!F32="HDA","Hist. des arts",IF('EDT-1niveau'!F32="QM","Questionner le monde",IF('EDT-1niveau'!F32="LV","Langue vivante",IF('EDT-1niveau'!F32="APC","Activ. pédag. complémentaires",""))))))))))))))))))))))))))</f>
        <v/>
      </c>
      <c r="P28" s="39" t="str">
        <f t="shared" si="3"/>
        <v/>
      </c>
      <c r="R28" s="35" t="s">
        <v>129</v>
      </c>
      <c r="S28" s="41">
        <f>COUNTIF($B$4:$N$150,R28)*'POUR COMMENCER'!$H$29</f>
        <v>0</v>
      </c>
    </row>
    <row r="29" spans="1:22" x14ac:dyDescent="0.3">
      <c r="A29" s="4" t="e">
        <f>IF('POUR COMMENCER'!$E$14&gt;=A28,A28+'POUR COMMENCER'!$H$29,"")</f>
        <v>#VALUE!</v>
      </c>
      <c r="B29" s="100" t="str">
        <f>'EDT-1niveau'!B33</f>
        <v/>
      </c>
      <c r="C29" s="14" t="str">
        <f>IF('EDT-1niveau'!B33="O","FRANCAIS"&amp;CHAR(10)&amp;"Orthographe",IF('EDT-1niveau'!B33="rec","RECREATION",IF('EDT-1niveau'!B33="p","Pause méridienne",IF('EDT-1niveau'!B33="G","FRANCAIS"&amp;CHAR(10)&amp;"Grammaire",IF('EDT-1niveau'!B33="E","FRANCAIS"&amp;CHAR(10)&amp;"Ecriture",IF('EDT-1niveau'!B33="M","MATHEMATIQUES",IF('EDT-1niveau'!B33="F","FRANCAIS",IF('EDT-1niveau'!B33="LC","FRANCAIS"&amp;CHAR(10)&amp;"Lecture et comp. de l'écrit",IF('EDT-1niveau'!B33="CLA","FRANCAIS"&amp;CHAR(10)&amp;"Culture littéraire et artistique",IF('EDT-1niveau'!B33="LO","FRANCAIS"&amp;CHAR(10)&amp;"Langage oral",IF('EDT-1niveau'!B33="L","FRANCAIS"&amp;CHAR(10)&amp;"Lexique",IF('EDT-1niveau'!B33="CM","MATHEMATIQUES"&amp;CHAR(10)&amp;"Calcul mental",IF('EDT-1niveau'!B33="GM","MATHEMATIQUES"&amp;CHAR(10)&amp;"Grandeurs et mesures",IF('EDT-1niveau'!B33="NC","MATHEMATIQUES"&amp;CHAR(10)&amp;"Nombres et calculs",IF('EDT-1niveau'!B33="EG","MATHEMATIQUES"&amp;CHAR(10)&amp;"Espace et Géométrie",IF('EDT-1niveau'!B33="S","Sciences et technologie",IF('EDT-1niveau'!B33="H","Histoire",IF('EDT-1niveau'!B33="Geo","Géographie",IF('EDT-1niveau'!B33="EMC","Enseig. mor. et civ.",IF('EDT-1niveau'!B33="EPS","Educ. phys. et sportive",IF('EDT-1niveau'!B33="EM","Educ. musicale",IF('EDT-1niveau'!B33="AP","Arts plastiques",IF('EDT-1niveau'!B33="HDA","Hist. des arts",IF('EDT-1niveau'!B33="QM","Questionner le monde",IF('EDT-1niveau'!B33="LV","Langue vivante",IF('EDT-1niveau'!B33="APC","Activ. pédag. complémentaires",""))))))))))))))))))))))))))</f>
        <v/>
      </c>
      <c r="D29" s="14" t="str">
        <f t="shared" si="0"/>
        <v/>
      </c>
      <c r="E29" s="100" t="str">
        <f>'EDT-1niveau'!C33</f>
        <v/>
      </c>
      <c r="F29" s="14" t="str">
        <f>IF('EDT-1niveau'!C33="O","FRANCAIS"&amp;CHAR(10)&amp;"Orthographe",IF('EDT-1niveau'!C33="rec","RECREATION",IF('EDT-1niveau'!C33="p","Pause méridienne",IF('EDT-1niveau'!C33="G","FRANCAIS"&amp;CHAR(10)&amp;"Grammaire",IF('EDT-1niveau'!C33="E","FRANCAIS"&amp;CHAR(10)&amp;"Ecriture",IF('EDT-1niveau'!C33="M","MATHEMATIQUES",IF('EDT-1niveau'!C33="F","FRANCAIS",IF('EDT-1niveau'!C33="LC","FRANCAIS"&amp;CHAR(10)&amp;"Lecture et comp. de l'écrit",IF('EDT-1niveau'!C33="CLA","FRANCAIS"&amp;CHAR(10)&amp;"Culture littéraire et artistique",IF('EDT-1niveau'!C33="LO","FRANCAIS"&amp;CHAR(10)&amp;"Langage oral",IF('EDT-1niveau'!C33="L","FRANCAIS"&amp;CHAR(10)&amp;"Lexique",IF('EDT-1niveau'!C33="CM","MATHEMATIQUES"&amp;CHAR(10)&amp;"Calcul mental",IF('EDT-1niveau'!C33="GM","MATHEMATIQUES"&amp;CHAR(10)&amp;"Grandeurs et mesures",IF('EDT-1niveau'!C33="NC","MATHEMATIQUES"&amp;CHAR(10)&amp;"Nombres et calculs",IF('EDT-1niveau'!C33="EG","MATHEMATIQUES"&amp;CHAR(10)&amp;"Espace et Géométrie",IF('EDT-1niveau'!C33="S","Sciences et technologie",IF('EDT-1niveau'!C33="H","Histoire",IF('EDT-1niveau'!C33="Geo","Géographie",IF('EDT-1niveau'!C33="EMC","Enseig. mor. et civ.",IF('EDT-1niveau'!C33="EPS","Educ. phys. et sportive",IF('EDT-1niveau'!C33="EM","Educ. musicale",IF('EDT-1niveau'!C33="AP","Arts plastiques",IF('EDT-1niveau'!C33="HDA","Hist. des arts",IF('EDT-1niveau'!C33="QM","Questionner le monde",IF('EDT-1niveau'!C33="LV","Langue vivante",IF('EDT-1niveau'!C33="APC","Activ. pédag. complémentaires",""))))))))))))))))))))))))))</f>
        <v/>
      </c>
      <c r="G29" s="14" t="str">
        <f t="shared" si="1"/>
        <v/>
      </c>
      <c r="H29" s="100" t="str">
        <f>'EDT-1niveau'!D33</f>
        <v/>
      </c>
      <c r="I29" s="14" t="str">
        <f>IF('EDT-1niveau'!D33="O","FRANCAIS"&amp;CHAR(10)&amp;"Orthographe",IF('EDT-1niveau'!D33="rec","RECREATION",IF('EDT-1niveau'!D33="p","Pause méridienne",IF('EDT-1niveau'!D33="G","FRANCAIS"&amp;CHAR(10)&amp;"Grammaire",IF('EDT-1niveau'!D33="E","FRANCAIS"&amp;CHAR(10)&amp;"Ecriture",IF('EDT-1niveau'!D33="M","MATHEMATIQUES",IF('EDT-1niveau'!D33="F","FRANCAIS",IF('EDT-1niveau'!D33="LC","FRANCAIS"&amp;CHAR(10)&amp;"Lecture et comp. de l'écrit",IF('EDT-1niveau'!D33="CLA","FRANCAIS"&amp;CHAR(10)&amp;"Culture littéraire et artistique",IF('EDT-1niveau'!D33="LO","FRANCAIS"&amp;CHAR(10)&amp;"Langage oral",IF('EDT-1niveau'!D33="L","FRANCAIS"&amp;CHAR(10)&amp;"Lexique",IF('EDT-1niveau'!D33="CM","MATHEMATIQUES"&amp;CHAR(10)&amp;"Calcul mental",IF('EDT-1niveau'!D33="GM","MATHEMATIQUES"&amp;CHAR(10)&amp;"Grandeurs et mesures",IF('EDT-1niveau'!D33="NC","MATHEMATIQUES"&amp;CHAR(10)&amp;"Nombres et calculs",IF('EDT-1niveau'!D33="EG","MATHEMATIQUES"&amp;CHAR(10)&amp;"Espace et Géométrie",IF('EDT-1niveau'!D33="S","Sciences et technologie",IF('EDT-1niveau'!D33="H","Histoire",IF('EDT-1niveau'!D33="Geo","Géographie",IF('EDT-1niveau'!D33="EMC","Enseig. mor. et civ.",IF('EDT-1niveau'!D33="EPS","Educ. phys. et sportive",IF('EDT-1niveau'!D33="EM","Educ. musicale",IF('EDT-1niveau'!D33="AP","Arts plastiques",IF('EDT-1niveau'!D33="HDA","Hist. des arts",IF('EDT-1niveau'!D33="QM","Questionner le monde",IF('EDT-1niveau'!D33="LV","Langue vivante",IF('EDT-1niveau'!D33="APC","Activ. pédag. complémentaires",""))))))))))))))))))))))))))</f>
        <v/>
      </c>
      <c r="J29" s="14" t="str">
        <f t="shared" si="4"/>
        <v/>
      </c>
      <c r="K29" s="100" t="str">
        <f>'EDT-1niveau'!E33</f>
        <v/>
      </c>
      <c r="L29" s="14" t="str">
        <f>IF('EDT-1niveau'!E33="O","FRANCAIS"&amp;CHAR(10)&amp;"Orthographe",IF('EDT-1niveau'!E33="rec","RECREATION",IF('EDT-1niveau'!E33="p","Pause méridienne",IF('EDT-1niveau'!E33="G","FRANCAIS"&amp;CHAR(10)&amp;"Grammaire",IF('EDT-1niveau'!E33="E","FRANCAIS"&amp;CHAR(10)&amp;"Ecriture",IF('EDT-1niveau'!E33="M","MATHEMATIQUES",IF('EDT-1niveau'!E33="F","FRANCAIS",IF('EDT-1niveau'!E33="LC","FRANCAIS"&amp;CHAR(10)&amp;"Lecture et comp. de l'écrit",IF('EDT-1niveau'!E33="CLA","FRANCAIS"&amp;CHAR(10)&amp;"Culture littéraire et artistique",IF('EDT-1niveau'!E33="LO","FRANCAIS"&amp;CHAR(10)&amp;"Langage oral",IF('EDT-1niveau'!E33="L","FRANCAIS"&amp;CHAR(10)&amp;"Lexique",IF('EDT-1niveau'!E33="CM","MATHEMATIQUES"&amp;CHAR(10)&amp;"Calcul mental",IF('EDT-1niveau'!E33="GM","MATHEMATIQUES"&amp;CHAR(10)&amp;"Grandeurs et mesures",IF('EDT-1niveau'!E33="NC","MATHEMATIQUES"&amp;CHAR(10)&amp;"Nombres et calculs",IF('EDT-1niveau'!E33="EG","MATHEMATIQUES"&amp;CHAR(10)&amp;"Espace et Géométrie",IF('EDT-1niveau'!E33="S","Sciences et technologie",IF('EDT-1niveau'!E33="H","Histoire",IF('EDT-1niveau'!E33="Geo","Géographie",IF('EDT-1niveau'!E33="EMC","Enseig. mor. et civ.",IF('EDT-1niveau'!E33="EPS","Educ. phys. et sportive",IF('EDT-1niveau'!E33="EM","Educ. musicale",IF('EDT-1niveau'!E33="AP","Arts plastiques",IF('EDT-1niveau'!E33="HDA","Hist. des arts",IF('EDT-1niveau'!E33="QM","Questionner le monde",IF('EDT-1niveau'!E33="LV","Langue vivante",IF('EDT-1niveau'!E33="APC","Activ. pédag. complémentaires",""))))))))))))))))))))))))))</f>
        <v/>
      </c>
      <c r="M29" s="14" t="str">
        <f t="shared" si="2"/>
        <v/>
      </c>
      <c r="N29" s="100" t="str">
        <f>'EDT-1niveau'!F33</f>
        <v/>
      </c>
      <c r="O29" s="14" t="str">
        <f>IF('EDT-1niveau'!F33="O","FRANCAIS"&amp;CHAR(10)&amp;"Orthographe",IF('EDT-1niveau'!F33="rec","RECREATION",IF('EDT-1niveau'!F33="p","Pause méridienne",IF('EDT-1niveau'!F33="G","FRANCAIS"&amp;CHAR(10)&amp;"Grammaire",IF('EDT-1niveau'!F33="E","FRANCAIS"&amp;CHAR(10)&amp;"Ecriture",IF('EDT-1niveau'!F33="M","MATHEMATIQUES",IF('EDT-1niveau'!F33="F","FRANCAIS",IF('EDT-1niveau'!F33="LC","FRANCAIS"&amp;CHAR(10)&amp;"Lecture et comp. de l'écrit",IF('EDT-1niveau'!F33="CLA","FRANCAIS"&amp;CHAR(10)&amp;"Culture littéraire et artistique",IF('EDT-1niveau'!F33="LO","FRANCAIS"&amp;CHAR(10)&amp;"Langage oral",IF('EDT-1niveau'!F33="L","FRANCAIS"&amp;CHAR(10)&amp;"Lexique",IF('EDT-1niveau'!F33="CM","MATHEMATIQUES"&amp;CHAR(10)&amp;"Calcul mental",IF('EDT-1niveau'!F33="GM","MATHEMATIQUES"&amp;CHAR(10)&amp;"Grandeurs et mesures",IF('EDT-1niveau'!F33="NC","MATHEMATIQUES"&amp;CHAR(10)&amp;"Nombres et calculs",IF('EDT-1niveau'!F33="EG","MATHEMATIQUES"&amp;CHAR(10)&amp;"Espace et Géométrie",IF('EDT-1niveau'!F33="S","Sciences et technologie",IF('EDT-1niveau'!F33="H","Histoire",IF('EDT-1niveau'!F33="Geo","Géographie",IF('EDT-1niveau'!F33="EMC","Enseig. mor. et civ.",IF('EDT-1niveau'!F33="EPS","Educ. phys. et sportive",IF('EDT-1niveau'!F33="EM","Educ. musicale",IF('EDT-1niveau'!F33="AP","Arts plastiques",IF('EDT-1niveau'!F33="HDA","Hist. des arts",IF('EDT-1niveau'!F33="QM","Questionner le monde",IF('EDT-1niveau'!F33="LV","Langue vivante",IF('EDT-1niveau'!F33="APC","Activ. pédag. complémentaires",""))))))))))))))))))))))))))</f>
        <v/>
      </c>
      <c r="P29" s="39" t="str">
        <f t="shared" si="3"/>
        <v/>
      </c>
      <c r="R29" s="35"/>
      <c r="S29" s="41"/>
    </row>
    <row r="30" spans="1:22" x14ac:dyDescent="0.3">
      <c r="A30" s="4" t="e">
        <f>IF('POUR COMMENCER'!$E$14&gt;=A29,A29+'POUR COMMENCER'!$H$29,"")</f>
        <v>#VALUE!</v>
      </c>
      <c r="B30" s="100" t="str">
        <f>'EDT-1niveau'!B34</f>
        <v/>
      </c>
      <c r="C30" s="14" t="str">
        <f>IF('EDT-1niveau'!B34="O","FRANCAIS"&amp;CHAR(10)&amp;"Orthographe",IF('EDT-1niveau'!B34="rec","RECREATION",IF('EDT-1niveau'!B34="p","Pause méridienne",IF('EDT-1niveau'!B34="G","FRANCAIS"&amp;CHAR(10)&amp;"Grammaire",IF('EDT-1niveau'!B34="E","FRANCAIS"&amp;CHAR(10)&amp;"Ecriture",IF('EDT-1niveau'!B34="M","MATHEMATIQUES",IF('EDT-1niveau'!B34="F","FRANCAIS",IF('EDT-1niveau'!B34="LC","FRANCAIS"&amp;CHAR(10)&amp;"Lecture et comp. de l'écrit",IF('EDT-1niveau'!B34="CLA","FRANCAIS"&amp;CHAR(10)&amp;"Culture littéraire et artistique",IF('EDT-1niveau'!B34="LO","FRANCAIS"&amp;CHAR(10)&amp;"Langage oral",IF('EDT-1niveau'!B34="L","FRANCAIS"&amp;CHAR(10)&amp;"Lexique",IF('EDT-1niveau'!B34="CM","MATHEMATIQUES"&amp;CHAR(10)&amp;"Calcul mental",IF('EDT-1niveau'!B34="GM","MATHEMATIQUES"&amp;CHAR(10)&amp;"Grandeurs et mesures",IF('EDT-1niveau'!B34="NC","MATHEMATIQUES"&amp;CHAR(10)&amp;"Nombres et calculs",IF('EDT-1niveau'!B34="EG","MATHEMATIQUES"&amp;CHAR(10)&amp;"Espace et Géométrie",IF('EDT-1niveau'!B34="S","Sciences et technologie",IF('EDT-1niveau'!B34="H","Histoire",IF('EDT-1niveau'!B34="Geo","Géographie",IF('EDT-1niveau'!B34="EMC","Enseig. mor. et civ.",IF('EDT-1niveau'!B34="EPS","Educ. phys. et sportive",IF('EDT-1niveau'!B34="EM","Educ. musicale",IF('EDT-1niveau'!B34="AP","Arts plastiques",IF('EDT-1niveau'!B34="HDA","Hist. des arts",IF('EDT-1niveau'!B34="QM","Questionner le monde",IF('EDT-1niveau'!B34="LV","Langue vivante",IF('EDT-1niveau'!B34="APC","Activ. pédag. complémentaires",""))))))))))))))))))))))))))</f>
        <v/>
      </c>
      <c r="D30" s="14" t="str">
        <f t="shared" si="0"/>
        <v/>
      </c>
      <c r="E30" s="100" t="str">
        <f>'EDT-1niveau'!C34</f>
        <v/>
      </c>
      <c r="F30" s="14" t="str">
        <f>IF('EDT-1niveau'!C34="O","FRANCAIS"&amp;CHAR(10)&amp;"Orthographe",IF('EDT-1niveau'!C34="rec","RECREATION",IF('EDT-1niveau'!C34="p","Pause méridienne",IF('EDT-1niveau'!C34="G","FRANCAIS"&amp;CHAR(10)&amp;"Grammaire",IF('EDT-1niveau'!C34="E","FRANCAIS"&amp;CHAR(10)&amp;"Ecriture",IF('EDT-1niveau'!C34="M","MATHEMATIQUES",IF('EDT-1niveau'!C34="F","FRANCAIS",IF('EDT-1niveau'!C34="LC","FRANCAIS"&amp;CHAR(10)&amp;"Lecture et comp. de l'écrit",IF('EDT-1niveau'!C34="CLA","FRANCAIS"&amp;CHAR(10)&amp;"Culture littéraire et artistique",IF('EDT-1niveau'!C34="LO","FRANCAIS"&amp;CHAR(10)&amp;"Langage oral",IF('EDT-1niveau'!C34="L","FRANCAIS"&amp;CHAR(10)&amp;"Lexique",IF('EDT-1niveau'!C34="CM","MATHEMATIQUES"&amp;CHAR(10)&amp;"Calcul mental",IF('EDT-1niveau'!C34="GM","MATHEMATIQUES"&amp;CHAR(10)&amp;"Grandeurs et mesures",IF('EDT-1niveau'!C34="NC","MATHEMATIQUES"&amp;CHAR(10)&amp;"Nombres et calculs",IF('EDT-1niveau'!C34="EG","MATHEMATIQUES"&amp;CHAR(10)&amp;"Espace et Géométrie",IF('EDT-1niveau'!C34="S","Sciences et technologie",IF('EDT-1niveau'!C34="H","Histoire",IF('EDT-1niveau'!C34="Geo","Géographie",IF('EDT-1niveau'!C34="EMC","Enseig. mor. et civ.",IF('EDT-1niveau'!C34="EPS","Educ. phys. et sportive",IF('EDT-1niveau'!C34="EM","Educ. musicale",IF('EDT-1niveau'!C34="AP","Arts plastiques",IF('EDT-1niveau'!C34="HDA","Hist. des arts",IF('EDT-1niveau'!C34="QM","Questionner le monde",IF('EDT-1niveau'!C34="LV","Langue vivante",IF('EDT-1niveau'!C34="APC","Activ. pédag. complémentaires",""))))))))))))))))))))))))))</f>
        <v/>
      </c>
      <c r="G30" s="14" t="str">
        <f t="shared" si="1"/>
        <v/>
      </c>
      <c r="H30" s="100" t="str">
        <f>'EDT-1niveau'!D34</f>
        <v/>
      </c>
      <c r="I30" s="14" t="str">
        <f>IF('EDT-1niveau'!D34="O","FRANCAIS"&amp;CHAR(10)&amp;"Orthographe",IF('EDT-1niveau'!D34="rec","RECREATION",IF('EDT-1niveau'!D34="p","Pause méridienne",IF('EDT-1niveau'!D34="G","FRANCAIS"&amp;CHAR(10)&amp;"Grammaire",IF('EDT-1niveau'!D34="E","FRANCAIS"&amp;CHAR(10)&amp;"Ecriture",IF('EDT-1niveau'!D34="M","MATHEMATIQUES",IF('EDT-1niveau'!D34="F","FRANCAIS",IF('EDT-1niveau'!D34="LC","FRANCAIS"&amp;CHAR(10)&amp;"Lecture et comp. de l'écrit",IF('EDT-1niveau'!D34="CLA","FRANCAIS"&amp;CHAR(10)&amp;"Culture littéraire et artistique",IF('EDT-1niveau'!D34="LO","FRANCAIS"&amp;CHAR(10)&amp;"Langage oral",IF('EDT-1niveau'!D34="L","FRANCAIS"&amp;CHAR(10)&amp;"Lexique",IF('EDT-1niveau'!D34="CM","MATHEMATIQUES"&amp;CHAR(10)&amp;"Calcul mental",IF('EDT-1niveau'!D34="GM","MATHEMATIQUES"&amp;CHAR(10)&amp;"Grandeurs et mesures",IF('EDT-1niveau'!D34="NC","MATHEMATIQUES"&amp;CHAR(10)&amp;"Nombres et calculs",IF('EDT-1niveau'!D34="EG","MATHEMATIQUES"&amp;CHAR(10)&amp;"Espace et Géométrie",IF('EDT-1niveau'!D34="S","Sciences et technologie",IF('EDT-1niveau'!D34="H","Histoire",IF('EDT-1niveau'!D34="Geo","Géographie",IF('EDT-1niveau'!D34="EMC","Enseig. mor. et civ.",IF('EDT-1niveau'!D34="EPS","Educ. phys. et sportive",IF('EDT-1niveau'!D34="EM","Educ. musicale",IF('EDT-1niveau'!D34="AP","Arts plastiques",IF('EDT-1niveau'!D34="HDA","Hist. des arts",IF('EDT-1niveau'!D34="QM","Questionner le monde",IF('EDT-1niveau'!D34="LV","Langue vivante",IF('EDT-1niveau'!D34="APC","Activ. pédag. complémentaires",""))))))))))))))))))))))))))</f>
        <v/>
      </c>
      <c r="J30" s="14" t="str">
        <f t="shared" si="4"/>
        <v/>
      </c>
      <c r="K30" s="100" t="str">
        <f>'EDT-1niveau'!E34</f>
        <v/>
      </c>
      <c r="L30" s="14" t="str">
        <f>IF('EDT-1niveau'!E34="O","FRANCAIS"&amp;CHAR(10)&amp;"Orthographe",IF('EDT-1niveau'!E34="rec","RECREATION",IF('EDT-1niveau'!E34="p","Pause méridienne",IF('EDT-1niveau'!E34="G","FRANCAIS"&amp;CHAR(10)&amp;"Grammaire",IF('EDT-1niveau'!E34="E","FRANCAIS"&amp;CHAR(10)&amp;"Ecriture",IF('EDT-1niveau'!E34="M","MATHEMATIQUES",IF('EDT-1niveau'!E34="F","FRANCAIS",IF('EDT-1niveau'!E34="LC","FRANCAIS"&amp;CHAR(10)&amp;"Lecture et comp. de l'écrit",IF('EDT-1niveau'!E34="CLA","FRANCAIS"&amp;CHAR(10)&amp;"Culture littéraire et artistique",IF('EDT-1niveau'!E34="LO","FRANCAIS"&amp;CHAR(10)&amp;"Langage oral",IF('EDT-1niveau'!E34="L","FRANCAIS"&amp;CHAR(10)&amp;"Lexique",IF('EDT-1niveau'!E34="CM","MATHEMATIQUES"&amp;CHAR(10)&amp;"Calcul mental",IF('EDT-1niveau'!E34="GM","MATHEMATIQUES"&amp;CHAR(10)&amp;"Grandeurs et mesures",IF('EDT-1niveau'!E34="NC","MATHEMATIQUES"&amp;CHAR(10)&amp;"Nombres et calculs",IF('EDT-1niveau'!E34="EG","MATHEMATIQUES"&amp;CHAR(10)&amp;"Espace et Géométrie",IF('EDT-1niveau'!E34="S","Sciences et technologie",IF('EDT-1niveau'!E34="H","Histoire",IF('EDT-1niveau'!E34="Geo","Géographie",IF('EDT-1niveau'!E34="EMC","Enseig. mor. et civ.",IF('EDT-1niveau'!E34="EPS","Educ. phys. et sportive",IF('EDT-1niveau'!E34="EM","Educ. musicale",IF('EDT-1niveau'!E34="AP","Arts plastiques",IF('EDT-1niveau'!E34="HDA","Hist. des arts",IF('EDT-1niveau'!E34="QM","Questionner le monde",IF('EDT-1niveau'!E34="LV","Langue vivante",IF('EDT-1niveau'!E34="APC","Activ. pédag. complémentaires",""))))))))))))))))))))))))))</f>
        <v/>
      </c>
      <c r="M30" s="14" t="str">
        <f t="shared" si="2"/>
        <v/>
      </c>
      <c r="N30" s="100" t="str">
        <f>'EDT-1niveau'!F34</f>
        <v/>
      </c>
      <c r="O30" s="14" t="str">
        <f>IF('EDT-1niveau'!F34="O","FRANCAIS"&amp;CHAR(10)&amp;"Orthographe",IF('EDT-1niveau'!F34="rec","RECREATION",IF('EDT-1niveau'!F34="p","Pause méridienne",IF('EDT-1niveau'!F34="G","FRANCAIS"&amp;CHAR(10)&amp;"Grammaire",IF('EDT-1niveau'!F34="E","FRANCAIS"&amp;CHAR(10)&amp;"Ecriture",IF('EDT-1niveau'!F34="M","MATHEMATIQUES",IF('EDT-1niveau'!F34="F","FRANCAIS",IF('EDT-1niveau'!F34="LC","FRANCAIS"&amp;CHAR(10)&amp;"Lecture et comp. de l'écrit",IF('EDT-1niveau'!F34="CLA","FRANCAIS"&amp;CHAR(10)&amp;"Culture littéraire et artistique",IF('EDT-1niveau'!F34="LO","FRANCAIS"&amp;CHAR(10)&amp;"Langage oral",IF('EDT-1niveau'!F34="L","FRANCAIS"&amp;CHAR(10)&amp;"Lexique",IF('EDT-1niveau'!F34="CM","MATHEMATIQUES"&amp;CHAR(10)&amp;"Calcul mental",IF('EDT-1niveau'!F34="GM","MATHEMATIQUES"&amp;CHAR(10)&amp;"Grandeurs et mesures",IF('EDT-1niveau'!F34="NC","MATHEMATIQUES"&amp;CHAR(10)&amp;"Nombres et calculs",IF('EDT-1niveau'!F34="EG","MATHEMATIQUES"&amp;CHAR(10)&amp;"Espace et Géométrie",IF('EDT-1niveau'!F34="S","Sciences et technologie",IF('EDT-1niveau'!F34="H","Histoire",IF('EDT-1niveau'!F34="Geo","Géographie",IF('EDT-1niveau'!F34="EMC","Enseig. mor. et civ.",IF('EDT-1niveau'!F34="EPS","Educ. phys. et sportive",IF('EDT-1niveau'!F34="EM","Educ. musicale",IF('EDT-1niveau'!F34="AP","Arts plastiques",IF('EDT-1niveau'!F34="HDA","Hist. des arts",IF('EDT-1niveau'!F34="QM","Questionner le monde",IF('EDT-1niveau'!F34="LV","Langue vivante",IF('EDT-1niveau'!F34="APC","Activ. pédag. complémentaires",""))))))))))))))))))))))))))</f>
        <v/>
      </c>
      <c r="P30" s="39" t="str">
        <f t="shared" si="3"/>
        <v/>
      </c>
      <c r="R30" s="37" t="s">
        <v>29</v>
      </c>
      <c r="S30" s="42">
        <f>S31</f>
        <v>0</v>
      </c>
    </row>
    <row r="31" spans="1:22" x14ac:dyDescent="0.3">
      <c r="A31" s="4" t="e">
        <f>IF('POUR COMMENCER'!$E$14&gt;=A30,A30+'POUR COMMENCER'!$H$29,"")</f>
        <v>#VALUE!</v>
      </c>
      <c r="B31" s="100" t="str">
        <f>'EDT-1niveau'!B35</f>
        <v/>
      </c>
      <c r="C31" s="14" t="str">
        <f>IF('EDT-1niveau'!B35="O","FRANCAIS"&amp;CHAR(10)&amp;"Orthographe",IF('EDT-1niveau'!B35="rec","RECREATION",IF('EDT-1niveau'!B35="p","Pause méridienne",IF('EDT-1niveau'!B35="G","FRANCAIS"&amp;CHAR(10)&amp;"Grammaire",IF('EDT-1niveau'!B35="E","FRANCAIS"&amp;CHAR(10)&amp;"Ecriture",IF('EDT-1niveau'!B35="M","MATHEMATIQUES",IF('EDT-1niveau'!B35="F","FRANCAIS",IF('EDT-1niveau'!B35="LC","FRANCAIS"&amp;CHAR(10)&amp;"Lecture et comp. de l'écrit",IF('EDT-1niveau'!B35="CLA","FRANCAIS"&amp;CHAR(10)&amp;"Culture littéraire et artistique",IF('EDT-1niveau'!B35="LO","FRANCAIS"&amp;CHAR(10)&amp;"Langage oral",IF('EDT-1niveau'!B35="L","FRANCAIS"&amp;CHAR(10)&amp;"Lexique",IF('EDT-1niveau'!B35="CM","MATHEMATIQUES"&amp;CHAR(10)&amp;"Calcul mental",IF('EDT-1niveau'!B35="GM","MATHEMATIQUES"&amp;CHAR(10)&amp;"Grandeurs et mesures",IF('EDT-1niveau'!B35="NC","MATHEMATIQUES"&amp;CHAR(10)&amp;"Nombres et calculs",IF('EDT-1niveau'!B35="EG","MATHEMATIQUES"&amp;CHAR(10)&amp;"Espace et Géométrie",IF('EDT-1niveau'!B35="S","Sciences et technologie",IF('EDT-1niveau'!B35="H","Histoire",IF('EDT-1niveau'!B35="Geo","Géographie",IF('EDT-1niveau'!B35="EMC","Enseig. mor. et civ.",IF('EDT-1niveau'!B35="EPS","Educ. phys. et sportive",IF('EDT-1niveau'!B35="EM","Educ. musicale",IF('EDT-1niveau'!B35="AP","Arts plastiques",IF('EDT-1niveau'!B35="HDA","Hist. des arts",IF('EDT-1niveau'!B35="QM","Questionner le monde",IF('EDT-1niveau'!B35="LV","Langue vivante",IF('EDT-1niveau'!B35="APC","Activ. pédag. complémentaires",""))))))))))))))))))))))))))</f>
        <v/>
      </c>
      <c r="D31" s="14" t="str">
        <f t="shared" si="0"/>
        <v/>
      </c>
      <c r="E31" s="100" t="str">
        <f>'EDT-1niveau'!C35</f>
        <v/>
      </c>
      <c r="F31" s="14" t="str">
        <f>IF('EDT-1niveau'!C35="O","FRANCAIS"&amp;CHAR(10)&amp;"Orthographe",IF('EDT-1niveau'!C35="rec","RECREATION",IF('EDT-1niveau'!C35="p","Pause méridienne",IF('EDT-1niveau'!C35="G","FRANCAIS"&amp;CHAR(10)&amp;"Grammaire",IF('EDT-1niveau'!C35="E","FRANCAIS"&amp;CHAR(10)&amp;"Ecriture",IF('EDT-1niveau'!C35="M","MATHEMATIQUES",IF('EDT-1niveau'!C35="F","FRANCAIS",IF('EDT-1niveau'!C35="LC","FRANCAIS"&amp;CHAR(10)&amp;"Lecture et comp. de l'écrit",IF('EDT-1niveau'!C35="CLA","FRANCAIS"&amp;CHAR(10)&amp;"Culture littéraire et artistique",IF('EDT-1niveau'!C35="LO","FRANCAIS"&amp;CHAR(10)&amp;"Langage oral",IF('EDT-1niveau'!C35="L","FRANCAIS"&amp;CHAR(10)&amp;"Lexique",IF('EDT-1niveau'!C35="CM","MATHEMATIQUES"&amp;CHAR(10)&amp;"Calcul mental",IF('EDT-1niveau'!C35="GM","MATHEMATIQUES"&amp;CHAR(10)&amp;"Grandeurs et mesures",IF('EDT-1niveau'!C35="NC","MATHEMATIQUES"&amp;CHAR(10)&amp;"Nombres et calculs",IF('EDT-1niveau'!C35="EG","MATHEMATIQUES"&amp;CHAR(10)&amp;"Espace et Géométrie",IF('EDT-1niveau'!C35="S","Sciences et technologie",IF('EDT-1niveau'!C35="H","Histoire",IF('EDT-1niveau'!C35="Geo","Géographie",IF('EDT-1niveau'!C35="EMC","Enseig. mor. et civ.",IF('EDT-1niveau'!C35="EPS","Educ. phys. et sportive",IF('EDT-1niveau'!C35="EM","Educ. musicale",IF('EDT-1niveau'!C35="AP","Arts plastiques",IF('EDT-1niveau'!C35="HDA","Hist. des arts",IF('EDT-1niveau'!C35="QM","Questionner le monde",IF('EDT-1niveau'!C35="LV","Langue vivante",IF('EDT-1niveau'!C35="APC","Activ. pédag. complémentaires",""))))))))))))))))))))))))))</f>
        <v/>
      </c>
      <c r="G31" s="14" t="str">
        <f t="shared" si="1"/>
        <v/>
      </c>
      <c r="H31" s="100" t="str">
        <f>'EDT-1niveau'!D35</f>
        <v/>
      </c>
      <c r="I31" s="14" t="str">
        <f>IF('EDT-1niveau'!D35="O","FRANCAIS"&amp;CHAR(10)&amp;"Orthographe",IF('EDT-1niveau'!D35="rec","RECREATION",IF('EDT-1niveau'!D35="p","Pause méridienne",IF('EDT-1niveau'!D35="G","FRANCAIS"&amp;CHAR(10)&amp;"Grammaire",IF('EDT-1niveau'!D35="E","FRANCAIS"&amp;CHAR(10)&amp;"Ecriture",IF('EDT-1niveau'!D35="M","MATHEMATIQUES",IF('EDT-1niveau'!D35="F","FRANCAIS",IF('EDT-1niveau'!D35="LC","FRANCAIS"&amp;CHAR(10)&amp;"Lecture et comp. de l'écrit",IF('EDT-1niveau'!D35="CLA","FRANCAIS"&amp;CHAR(10)&amp;"Culture littéraire et artistique",IF('EDT-1niveau'!D35="LO","FRANCAIS"&amp;CHAR(10)&amp;"Langage oral",IF('EDT-1niveau'!D35="L","FRANCAIS"&amp;CHAR(10)&amp;"Lexique",IF('EDT-1niveau'!D35="CM","MATHEMATIQUES"&amp;CHAR(10)&amp;"Calcul mental",IF('EDT-1niveau'!D35="GM","MATHEMATIQUES"&amp;CHAR(10)&amp;"Grandeurs et mesures",IF('EDT-1niveau'!D35="NC","MATHEMATIQUES"&amp;CHAR(10)&amp;"Nombres et calculs",IF('EDT-1niveau'!D35="EG","MATHEMATIQUES"&amp;CHAR(10)&amp;"Espace et Géométrie",IF('EDT-1niveau'!D35="S","Sciences et technologie",IF('EDT-1niveau'!D35="H","Histoire",IF('EDT-1niveau'!D35="Geo","Géographie",IF('EDT-1niveau'!D35="EMC","Enseig. mor. et civ.",IF('EDT-1niveau'!D35="EPS","Educ. phys. et sportive",IF('EDT-1niveau'!D35="EM","Educ. musicale",IF('EDT-1niveau'!D35="AP","Arts plastiques",IF('EDT-1niveau'!D35="HDA","Hist. des arts",IF('EDT-1niveau'!D35="QM","Questionner le monde",IF('EDT-1niveau'!D35="LV","Langue vivante",IF('EDT-1niveau'!D35="APC","Activ. pédag. complémentaires",""))))))))))))))))))))))))))</f>
        <v/>
      </c>
      <c r="J31" s="14" t="str">
        <f t="shared" si="4"/>
        <v/>
      </c>
      <c r="K31" s="100" t="str">
        <f>'EDT-1niveau'!E35</f>
        <v/>
      </c>
      <c r="L31" s="14" t="str">
        <f>IF('EDT-1niveau'!E35="O","FRANCAIS"&amp;CHAR(10)&amp;"Orthographe",IF('EDT-1niveau'!E35="rec","RECREATION",IF('EDT-1niveau'!E35="p","Pause méridienne",IF('EDT-1niveau'!E35="G","FRANCAIS"&amp;CHAR(10)&amp;"Grammaire",IF('EDT-1niveau'!E35="E","FRANCAIS"&amp;CHAR(10)&amp;"Ecriture",IF('EDT-1niveau'!E35="M","MATHEMATIQUES",IF('EDT-1niveau'!E35="F","FRANCAIS",IF('EDT-1niveau'!E35="LC","FRANCAIS"&amp;CHAR(10)&amp;"Lecture et comp. de l'écrit",IF('EDT-1niveau'!E35="CLA","FRANCAIS"&amp;CHAR(10)&amp;"Culture littéraire et artistique",IF('EDT-1niveau'!E35="LO","FRANCAIS"&amp;CHAR(10)&amp;"Langage oral",IF('EDT-1niveau'!E35="L","FRANCAIS"&amp;CHAR(10)&amp;"Lexique",IF('EDT-1niveau'!E35="CM","MATHEMATIQUES"&amp;CHAR(10)&amp;"Calcul mental",IF('EDT-1niveau'!E35="GM","MATHEMATIQUES"&amp;CHAR(10)&amp;"Grandeurs et mesures",IF('EDT-1niveau'!E35="NC","MATHEMATIQUES"&amp;CHAR(10)&amp;"Nombres et calculs",IF('EDT-1niveau'!E35="EG","MATHEMATIQUES"&amp;CHAR(10)&amp;"Espace et Géométrie",IF('EDT-1niveau'!E35="S","Sciences et technologie",IF('EDT-1niveau'!E35="H","Histoire",IF('EDT-1niveau'!E35="Geo","Géographie",IF('EDT-1niveau'!E35="EMC","Enseig. mor. et civ.",IF('EDT-1niveau'!E35="EPS","Educ. phys. et sportive",IF('EDT-1niveau'!E35="EM","Educ. musicale",IF('EDT-1niveau'!E35="AP","Arts plastiques",IF('EDT-1niveau'!E35="HDA","Hist. des arts",IF('EDT-1niveau'!E35="QM","Questionner le monde",IF('EDT-1niveau'!E35="LV","Langue vivante",IF('EDT-1niveau'!E35="APC","Activ. pédag. complémentaires",""))))))))))))))))))))))))))</f>
        <v/>
      </c>
      <c r="M31" s="14" t="str">
        <f t="shared" si="2"/>
        <v/>
      </c>
      <c r="N31" s="100" t="str">
        <f>'EDT-1niveau'!F35</f>
        <v/>
      </c>
      <c r="O31" s="14" t="str">
        <f>IF('EDT-1niveau'!F35="O","FRANCAIS"&amp;CHAR(10)&amp;"Orthographe",IF('EDT-1niveau'!F35="rec","RECREATION",IF('EDT-1niveau'!F35="p","Pause méridienne",IF('EDT-1niveau'!F35="G","FRANCAIS"&amp;CHAR(10)&amp;"Grammaire",IF('EDT-1niveau'!F35="E","FRANCAIS"&amp;CHAR(10)&amp;"Ecriture",IF('EDT-1niveau'!F35="M","MATHEMATIQUES",IF('EDT-1niveau'!F35="F","FRANCAIS",IF('EDT-1niveau'!F35="LC","FRANCAIS"&amp;CHAR(10)&amp;"Lecture et comp. de l'écrit",IF('EDT-1niveau'!F35="CLA","FRANCAIS"&amp;CHAR(10)&amp;"Culture littéraire et artistique",IF('EDT-1niveau'!F35="LO","FRANCAIS"&amp;CHAR(10)&amp;"Langage oral",IF('EDT-1niveau'!F35="L","FRANCAIS"&amp;CHAR(10)&amp;"Lexique",IF('EDT-1niveau'!F35="CM","MATHEMATIQUES"&amp;CHAR(10)&amp;"Calcul mental",IF('EDT-1niveau'!F35="GM","MATHEMATIQUES"&amp;CHAR(10)&amp;"Grandeurs et mesures",IF('EDT-1niveau'!F35="NC","MATHEMATIQUES"&amp;CHAR(10)&amp;"Nombres et calculs",IF('EDT-1niveau'!F35="EG","MATHEMATIQUES"&amp;CHAR(10)&amp;"Espace et Géométrie",IF('EDT-1niveau'!F35="S","Sciences et technologie",IF('EDT-1niveau'!F35="H","Histoire",IF('EDT-1niveau'!F35="Geo","Géographie",IF('EDT-1niveau'!F35="EMC","Enseig. mor. et civ.",IF('EDT-1niveau'!F35="EPS","Educ. phys. et sportive",IF('EDT-1niveau'!F35="EM","Educ. musicale",IF('EDT-1niveau'!F35="AP","Arts plastiques",IF('EDT-1niveau'!F35="HDA","Hist. des arts",IF('EDT-1niveau'!F35="QM","Questionner le monde",IF('EDT-1niveau'!F35="LV","Langue vivante",IF('EDT-1niveau'!F35="APC","Activ. pédag. complémentaires",""))))))))))))))))))))))))))</f>
        <v/>
      </c>
      <c r="P31" s="39" t="str">
        <f t="shared" si="3"/>
        <v/>
      </c>
      <c r="R31" s="35" t="s">
        <v>30</v>
      </c>
      <c r="S31" s="41">
        <f>COUNTIF($B$4:$N$150,R31)*'POUR COMMENCER'!$H$29</f>
        <v>0</v>
      </c>
    </row>
    <row r="32" spans="1:22" x14ac:dyDescent="0.3">
      <c r="A32" s="4" t="e">
        <f>IF('POUR COMMENCER'!$E$14&gt;=A31,A31+'POUR COMMENCER'!$H$29,"")</f>
        <v>#VALUE!</v>
      </c>
      <c r="B32" s="100" t="str">
        <f>'EDT-1niveau'!B36</f>
        <v/>
      </c>
      <c r="C32" s="14" t="str">
        <f>IF('EDT-1niveau'!B36="O","FRANCAIS"&amp;CHAR(10)&amp;"Orthographe",IF('EDT-1niveau'!B36="rec","RECREATION",IF('EDT-1niveau'!B36="p","Pause méridienne",IF('EDT-1niveau'!B36="G","FRANCAIS"&amp;CHAR(10)&amp;"Grammaire",IF('EDT-1niveau'!B36="E","FRANCAIS"&amp;CHAR(10)&amp;"Ecriture",IF('EDT-1niveau'!B36="M","MATHEMATIQUES",IF('EDT-1niveau'!B36="F","FRANCAIS",IF('EDT-1niveau'!B36="LC","FRANCAIS"&amp;CHAR(10)&amp;"Lecture et comp. de l'écrit",IF('EDT-1niveau'!B36="CLA","FRANCAIS"&amp;CHAR(10)&amp;"Culture littéraire et artistique",IF('EDT-1niveau'!B36="LO","FRANCAIS"&amp;CHAR(10)&amp;"Langage oral",IF('EDT-1niveau'!B36="L","FRANCAIS"&amp;CHAR(10)&amp;"Lexique",IF('EDT-1niveau'!B36="CM","MATHEMATIQUES"&amp;CHAR(10)&amp;"Calcul mental",IF('EDT-1niveau'!B36="GM","MATHEMATIQUES"&amp;CHAR(10)&amp;"Grandeurs et mesures",IF('EDT-1niveau'!B36="NC","MATHEMATIQUES"&amp;CHAR(10)&amp;"Nombres et calculs",IF('EDT-1niveau'!B36="EG","MATHEMATIQUES"&amp;CHAR(10)&amp;"Espace et Géométrie",IF('EDT-1niveau'!B36="S","Sciences et technologie",IF('EDT-1niveau'!B36="H","Histoire",IF('EDT-1niveau'!B36="Geo","Géographie",IF('EDT-1niveau'!B36="EMC","Enseig. mor. et civ.",IF('EDT-1niveau'!B36="EPS","Educ. phys. et sportive",IF('EDT-1niveau'!B36="EM","Educ. musicale",IF('EDT-1niveau'!B36="AP","Arts plastiques",IF('EDT-1niveau'!B36="HDA","Hist. des arts",IF('EDT-1niveau'!B36="QM","Questionner le monde",IF('EDT-1niveau'!B36="LV","Langue vivante",IF('EDT-1niveau'!B36="APC","Activ. pédag. complémentaires",""))))))))))))))))))))))))))</f>
        <v/>
      </c>
      <c r="D32" s="14" t="str">
        <f t="shared" si="0"/>
        <v/>
      </c>
      <c r="E32" s="100" t="str">
        <f>'EDT-1niveau'!C36</f>
        <v/>
      </c>
      <c r="F32" s="14" t="str">
        <f>IF('EDT-1niveau'!C36="O","FRANCAIS"&amp;CHAR(10)&amp;"Orthographe",IF('EDT-1niveau'!C36="rec","RECREATION",IF('EDT-1niveau'!C36="p","Pause méridienne",IF('EDT-1niveau'!C36="G","FRANCAIS"&amp;CHAR(10)&amp;"Grammaire",IF('EDT-1niveau'!C36="E","FRANCAIS"&amp;CHAR(10)&amp;"Ecriture",IF('EDT-1niveau'!C36="M","MATHEMATIQUES",IF('EDT-1niveau'!C36="F","FRANCAIS",IF('EDT-1niveau'!C36="LC","FRANCAIS"&amp;CHAR(10)&amp;"Lecture et comp. de l'écrit",IF('EDT-1niveau'!C36="CLA","FRANCAIS"&amp;CHAR(10)&amp;"Culture littéraire et artistique",IF('EDT-1niveau'!C36="LO","FRANCAIS"&amp;CHAR(10)&amp;"Langage oral",IF('EDT-1niveau'!C36="L","FRANCAIS"&amp;CHAR(10)&amp;"Lexique",IF('EDT-1niveau'!C36="CM","MATHEMATIQUES"&amp;CHAR(10)&amp;"Calcul mental",IF('EDT-1niveau'!C36="GM","MATHEMATIQUES"&amp;CHAR(10)&amp;"Grandeurs et mesures",IF('EDT-1niveau'!C36="NC","MATHEMATIQUES"&amp;CHAR(10)&amp;"Nombres et calculs",IF('EDT-1niveau'!C36="EG","MATHEMATIQUES"&amp;CHAR(10)&amp;"Espace et Géométrie",IF('EDT-1niveau'!C36="S","Sciences et technologie",IF('EDT-1niveau'!C36="H","Histoire",IF('EDT-1niveau'!C36="Geo","Géographie",IF('EDT-1niveau'!C36="EMC","Enseig. mor. et civ.",IF('EDT-1niveau'!C36="EPS","Educ. phys. et sportive",IF('EDT-1niveau'!C36="EM","Educ. musicale",IF('EDT-1niveau'!C36="AP","Arts plastiques",IF('EDT-1niveau'!C36="HDA","Hist. des arts",IF('EDT-1niveau'!C36="QM","Questionner le monde",IF('EDT-1niveau'!C36="LV","Langue vivante",IF('EDT-1niveau'!C36="APC","Activ. pédag. complémentaires",""))))))))))))))))))))))))))</f>
        <v/>
      </c>
      <c r="G32" s="14" t="str">
        <f t="shared" si="1"/>
        <v/>
      </c>
      <c r="H32" s="100" t="str">
        <f>'EDT-1niveau'!D36</f>
        <v/>
      </c>
      <c r="I32" s="14" t="str">
        <f>IF('EDT-1niveau'!D36="O","FRANCAIS"&amp;CHAR(10)&amp;"Orthographe",IF('EDT-1niveau'!D36="rec","RECREATION",IF('EDT-1niveau'!D36="p","Pause méridienne",IF('EDT-1niveau'!D36="G","FRANCAIS"&amp;CHAR(10)&amp;"Grammaire",IF('EDT-1niveau'!D36="E","FRANCAIS"&amp;CHAR(10)&amp;"Ecriture",IF('EDT-1niveau'!D36="M","MATHEMATIQUES",IF('EDT-1niveau'!D36="F","FRANCAIS",IF('EDT-1niveau'!D36="LC","FRANCAIS"&amp;CHAR(10)&amp;"Lecture et comp. de l'écrit",IF('EDT-1niveau'!D36="CLA","FRANCAIS"&amp;CHAR(10)&amp;"Culture littéraire et artistique",IF('EDT-1niveau'!D36="LO","FRANCAIS"&amp;CHAR(10)&amp;"Langage oral",IF('EDT-1niveau'!D36="L","FRANCAIS"&amp;CHAR(10)&amp;"Lexique",IF('EDT-1niveau'!D36="CM","MATHEMATIQUES"&amp;CHAR(10)&amp;"Calcul mental",IF('EDT-1niveau'!D36="GM","MATHEMATIQUES"&amp;CHAR(10)&amp;"Grandeurs et mesures",IF('EDT-1niveau'!D36="NC","MATHEMATIQUES"&amp;CHAR(10)&amp;"Nombres et calculs",IF('EDT-1niveau'!D36="EG","MATHEMATIQUES"&amp;CHAR(10)&amp;"Espace et Géométrie",IF('EDT-1niveau'!D36="S","Sciences et technologie",IF('EDT-1niveau'!D36="H","Histoire",IF('EDT-1niveau'!D36="Geo","Géographie",IF('EDT-1niveau'!D36="EMC","Enseig. mor. et civ.",IF('EDT-1niveau'!D36="EPS","Educ. phys. et sportive",IF('EDT-1niveau'!D36="EM","Educ. musicale",IF('EDT-1niveau'!D36="AP","Arts plastiques",IF('EDT-1niveau'!D36="HDA","Hist. des arts",IF('EDT-1niveau'!D36="QM","Questionner le monde",IF('EDT-1niveau'!D36="LV","Langue vivante",IF('EDT-1niveau'!D36="APC","Activ. pédag. complémentaires",""))))))))))))))))))))))))))</f>
        <v/>
      </c>
      <c r="J32" s="14" t="str">
        <f t="shared" si="4"/>
        <v/>
      </c>
      <c r="K32" s="100" t="str">
        <f>'EDT-1niveau'!E36</f>
        <v/>
      </c>
      <c r="L32" s="14" t="str">
        <f>IF('EDT-1niveau'!E36="O","FRANCAIS"&amp;CHAR(10)&amp;"Orthographe",IF('EDT-1niveau'!E36="rec","RECREATION",IF('EDT-1niveau'!E36="p","Pause méridienne",IF('EDT-1niveau'!E36="G","FRANCAIS"&amp;CHAR(10)&amp;"Grammaire",IF('EDT-1niveau'!E36="E","FRANCAIS"&amp;CHAR(10)&amp;"Ecriture",IF('EDT-1niveau'!E36="M","MATHEMATIQUES",IF('EDT-1niveau'!E36="F","FRANCAIS",IF('EDT-1niveau'!E36="LC","FRANCAIS"&amp;CHAR(10)&amp;"Lecture et comp. de l'écrit",IF('EDT-1niveau'!E36="CLA","FRANCAIS"&amp;CHAR(10)&amp;"Culture littéraire et artistique",IF('EDT-1niveau'!E36="LO","FRANCAIS"&amp;CHAR(10)&amp;"Langage oral",IF('EDT-1niveau'!E36="L","FRANCAIS"&amp;CHAR(10)&amp;"Lexique",IF('EDT-1niveau'!E36="CM","MATHEMATIQUES"&amp;CHAR(10)&amp;"Calcul mental",IF('EDT-1niveau'!E36="GM","MATHEMATIQUES"&amp;CHAR(10)&amp;"Grandeurs et mesures",IF('EDT-1niveau'!E36="NC","MATHEMATIQUES"&amp;CHAR(10)&amp;"Nombres et calculs",IF('EDT-1niveau'!E36="EG","MATHEMATIQUES"&amp;CHAR(10)&amp;"Espace et Géométrie",IF('EDT-1niveau'!E36="S","Sciences et technologie",IF('EDT-1niveau'!E36="H","Histoire",IF('EDT-1niveau'!E36="Geo","Géographie",IF('EDT-1niveau'!E36="EMC","Enseig. mor. et civ.",IF('EDT-1niveau'!E36="EPS","Educ. phys. et sportive",IF('EDT-1niveau'!E36="EM","Educ. musicale",IF('EDT-1niveau'!E36="AP","Arts plastiques",IF('EDT-1niveau'!E36="HDA","Hist. des arts",IF('EDT-1niveau'!E36="QM","Questionner le monde",IF('EDT-1niveau'!E36="LV","Langue vivante",IF('EDT-1niveau'!E36="APC","Activ. pédag. complémentaires",""))))))))))))))))))))))))))</f>
        <v/>
      </c>
      <c r="M32" s="14" t="str">
        <f t="shared" si="2"/>
        <v/>
      </c>
      <c r="N32" s="100" t="str">
        <f>'EDT-1niveau'!F36</f>
        <v/>
      </c>
      <c r="O32" s="14" t="str">
        <f>IF('EDT-1niveau'!F36="O","FRANCAIS"&amp;CHAR(10)&amp;"Orthographe",IF('EDT-1niveau'!F36="rec","RECREATION",IF('EDT-1niveau'!F36="p","Pause méridienne",IF('EDT-1niveau'!F36="G","FRANCAIS"&amp;CHAR(10)&amp;"Grammaire",IF('EDT-1niveau'!F36="E","FRANCAIS"&amp;CHAR(10)&amp;"Ecriture",IF('EDT-1niveau'!F36="M","MATHEMATIQUES",IF('EDT-1niveau'!F36="F","FRANCAIS",IF('EDT-1niveau'!F36="LC","FRANCAIS"&amp;CHAR(10)&amp;"Lecture et comp. de l'écrit",IF('EDT-1niveau'!F36="CLA","FRANCAIS"&amp;CHAR(10)&amp;"Culture littéraire et artistique",IF('EDT-1niveau'!F36="LO","FRANCAIS"&amp;CHAR(10)&amp;"Langage oral",IF('EDT-1niveau'!F36="L","FRANCAIS"&amp;CHAR(10)&amp;"Lexique",IF('EDT-1niveau'!F36="CM","MATHEMATIQUES"&amp;CHAR(10)&amp;"Calcul mental",IF('EDT-1niveau'!F36="GM","MATHEMATIQUES"&amp;CHAR(10)&amp;"Grandeurs et mesures",IF('EDT-1niveau'!F36="NC","MATHEMATIQUES"&amp;CHAR(10)&amp;"Nombres et calculs",IF('EDT-1niveau'!F36="EG","MATHEMATIQUES"&amp;CHAR(10)&amp;"Espace et Géométrie",IF('EDT-1niveau'!F36="S","Sciences et technologie",IF('EDT-1niveau'!F36="H","Histoire",IF('EDT-1niveau'!F36="Geo","Géographie",IF('EDT-1niveau'!F36="EMC","Enseig. mor. et civ.",IF('EDT-1niveau'!F36="EPS","Educ. phys. et sportive",IF('EDT-1niveau'!F36="EM","Educ. musicale",IF('EDT-1niveau'!F36="AP","Arts plastiques",IF('EDT-1niveau'!F36="HDA","Hist. des arts",IF('EDT-1niveau'!F36="QM","Questionner le monde",IF('EDT-1niveau'!F36="LV","Langue vivante",IF('EDT-1niveau'!F36="APC","Activ. pédag. complémentaires",""))))))))))))))))))))))))))</f>
        <v/>
      </c>
      <c r="P32" s="39" t="str">
        <f t="shared" si="3"/>
        <v/>
      </c>
      <c r="R32" s="36"/>
      <c r="S32" s="41"/>
    </row>
    <row r="33" spans="1:19" x14ac:dyDescent="0.3">
      <c r="A33" s="4" t="e">
        <f>IF('POUR COMMENCER'!$E$14&gt;=A32,A32+'POUR COMMENCER'!$H$29,"")</f>
        <v>#VALUE!</v>
      </c>
      <c r="B33" s="100" t="str">
        <f>'EDT-1niveau'!B37</f>
        <v/>
      </c>
      <c r="C33" s="14" t="str">
        <f>IF('EDT-1niveau'!B37="O","FRANCAIS"&amp;CHAR(10)&amp;"Orthographe",IF('EDT-1niveau'!B37="rec","RECREATION",IF('EDT-1niveau'!B37="p","Pause méridienne",IF('EDT-1niveau'!B37="G","FRANCAIS"&amp;CHAR(10)&amp;"Grammaire",IF('EDT-1niveau'!B37="E","FRANCAIS"&amp;CHAR(10)&amp;"Ecriture",IF('EDT-1niveau'!B37="M","MATHEMATIQUES",IF('EDT-1niveau'!B37="F","FRANCAIS",IF('EDT-1niveau'!B37="LC","FRANCAIS"&amp;CHAR(10)&amp;"Lecture et comp. de l'écrit",IF('EDT-1niveau'!B37="CLA","FRANCAIS"&amp;CHAR(10)&amp;"Culture littéraire et artistique",IF('EDT-1niveau'!B37="LO","FRANCAIS"&amp;CHAR(10)&amp;"Langage oral",IF('EDT-1niveau'!B37="L","FRANCAIS"&amp;CHAR(10)&amp;"Lexique",IF('EDT-1niveau'!B37="CM","MATHEMATIQUES"&amp;CHAR(10)&amp;"Calcul mental",IF('EDT-1niveau'!B37="GM","MATHEMATIQUES"&amp;CHAR(10)&amp;"Grandeurs et mesures",IF('EDT-1niveau'!B37="NC","MATHEMATIQUES"&amp;CHAR(10)&amp;"Nombres et calculs",IF('EDT-1niveau'!B37="EG","MATHEMATIQUES"&amp;CHAR(10)&amp;"Espace et Géométrie",IF('EDT-1niveau'!B37="S","Sciences et technologie",IF('EDT-1niveau'!B37="H","Histoire",IF('EDT-1niveau'!B37="Geo","Géographie",IF('EDT-1niveau'!B37="EMC","Enseig. mor. et civ.",IF('EDT-1niveau'!B37="EPS","Educ. phys. et sportive",IF('EDT-1niveau'!B37="EM","Educ. musicale",IF('EDT-1niveau'!B37="AP","Arts plastiques",IF('EDT-1niveau'!B37="HDA","Hist. des arts",IF('EDT-1niveau'!B37="QM","Questionner le monde",IF('EDT-1niveau'!B37="LV","Langue vivante",IF('EDT-1niveau'!B37="APC","Activ. pédag. complémentaires",""))))))))))))))))))))))))))</f>
        <v/>
      </c>
      <c r="D33" s="14" t="str">
        <f t="shared" si="0"/>
        <v/>
      </c>
      <c r="E33" s="100" t="str">
        <f>'EDT-1niveau'!C37</f>
        <v/>
      </c>
      <c r="F33" s="14" t="str">
        <f>IF('EDT-1niveau'!C37="O","FRANCAIS"&amp;CHAR(10)&amp;"Orthographe",IF('EDT-1niveau'!C37="rec","RECREATION",IF('EDT-1niveau'!C37="p","Pause méridienne",IF('EDT-1niveau'!C37="G","FRANCAIS"&amp;CHAR(10)&amp;"Grammaire",IF('EDT-1niveau'!C37="E","FRANCAIS"&amp;CHAR(10)&amp;"Ecriture",IF('EDT-1niveau'!C37="M","MATHEMATIQUES",IF('EDT-1niveau'!C37="F","FRANCAIS",IF('EDT-1niveau'!C37="LC","FRANCAIS"&amp;CHAR(10)&amp;"Lecture et comp. de l'écrit",IF('EDT-1niveau'!C37="CLA","FRANCAIS"&amp;CHAR(10)&amp;"Culture littéraire et artistique",IF('EDT-1niveau'!C37="LO","FRANCAIS"&amp;CHAR(10)&amp;"Langage oral",IF('EDT-1niveau'!C37="L","FRANCAIS"&amp;CHAR(10)&amp;"Lexique",IF('EDT-1niveau'!C37="CM","MATHEMATIQUES"&amp;CHAR(10)&amp;"Calcul mental",IF('EDT-1niveau'!C37="GM","MATHEMATIQUES"&amp;CHAR(10)&amp;"Grandeurs et mesures",IF('EDT-1niveau'!C37="NC","MATHEMATIQUES"&amp;CHAR(10)&amp;"Nombres et calculs",IF('EDT-1niveau'!C37="EG","MATHEMATIQUES"&amp;CHAR(10)&amp;"Espace et Géométrie",IF('EDT-1niveau'!C37="S","Sciences et technologie",IF('EDT-1niveau'!C37="H","Histoire",IF('EDT-1niveau'!C37="Geo","Géographie",IF('EDT-1niveau'!C37="EMC","Enseig. mor. et civ.",IF('EDT-1niveau'!C37="EPS","Educ. phys. et sportive",IF('EDT-1niveau'!C37="EM","Educ. musicale",IF('EDT-1niveau'!C37="AP","Arts plastiques",IF('EDT-1niveau'!C37="HDA","Hist. des arts",IF('EDT-1niveau'!C37="QM","Questionner le monde",IF('EDT-1niveau'!C37="LV","Langue vivante",IF('EDT-1niveau'!C37="APC","Activ. pédag. complémentaires",""))))))))))))))))))))))))))</f>
        <v/>
      </c>
      <c r="G33" s="14" t="str">
        <f t="shared" si="1"/>
        <v/>
      </c>
      <c r="H33" s="100" t="str">
        <f>'EDT-1niveau'!D37</f>
        <v/>
      </c>
      <c r="I33" s="14" t="str">
        <f>IF('EDT-1niveau'!D37="O","FRANCAIS"&amp;CHAR(10)&amp;"Orthographe",IF('EDT-1niveau'!D37="rec","RECREATION",IF('EDT-1niveau'!D37="p","Pause méridienne",IF('EDT-1niveau'!D37="G","FRANCAIS"&amp;CHAR(10)&amp;"Grammaire",IF('EDT-1niveau'!D37="E","FRANCAIS"&amp;CHAR(10)&amp;"Ecriture",IF('EDT-1niveau'!D37="M","MATHEMATIQUES",IF('EDT-1niveau'!D37="F","FRANCAIS",IF('EDT-1niveau'!D37="LC","FRANCAIS"&amp;CHAR(10)&amp;"Lecture et comp. de l'écrit",IF('EDT-1niveau'!D37="CLA","FRANCAIS"&amp;CHAR(10)&amp;"Culture littéraire et artistique",IF('EDT-1niveau'!D37="LO","FRANCAIS"&amp;CHAR(10)&amp;"Langage oral",IF('EDT-1niveau'!D37="L","FRANCAIS"&amp;CHAR(10)&amp;"Lexique",IF('EDT-1niveau'!D37="CM","MATHEMATIQUES"&amp;CHAR(10)&amp;"Calcul mental",IF('EDT-1niveau'!D37="GM","MATHEMATIQUES"&amp;CHAR(10)&amp;"Grandeurs et mesures",IF('EDT-1niveau'!D37="NC","MATHEMATIQUES"&amp;CHAR(10)&amp;"Nombres et calculs",IF('EDT-1niveau'!D37="EG","MATHEMATIQUES"&amp;CHAR(10)&amp;"Espace et Géométrie",IF('EDT-1niveau'!D37="S","Sciences et technologie",IF('EDT-1niveau'!D37="H","Histoire",IF('EDT-1niveau'!D37="Geo","Géographie",IF('EDT-1niveau'!D37="EMC","Enseig. mor. et civ.",IF('EDT-1niveau'!D37="EPS","Educ. phys. et sportive",IF('EDT-1niveau'!D37="EM","Educ. musicale",IF('EDT-1niveau'!D37="AP","Arts plastiques",IF('EDT-1niveau'!D37="HDA","Hist. des arts",IF('EDT-1niveau'!D37="QM","Questionner le monde",IF('EDT-1niveau'!D37="LV","Langue vivante",IF('EDT-1niveau'!D37="APC","Activ. pédag. complémentaires",""))))))))))))))))))))))))))</f>
        <v/>
      </c>
      <c r="J33" s="14" t="str">
        <f t="shared" si="4"/>
        <v/>
      </c>
      <c r="K33" s="100" t="str">
        <f>'EDT-1niveau'!E37</f>
        <v/>
      </c>
      <c r="L33" s="14" t="str">
        <f>IF('EDT-1niveau'!E37="O","FRANCAIS"&amp;CHAR(10)&amp;"Orthographe",IF('EDT-1niveau'!E37="rec","RECREATION",IF('EDT-1niveau'!E37="p","Pause méridienne",IF('EDT-1niveau'!E37="G","FRANCAIS"&amp;CHAR(10)&amp;"Grammaire",IF('EDT-1niveau'!E37="E","FRANCAIS"&amp;CHAR(10)&amp;"Ecriture",IF('EDT-1niveau'!E37="M","MATHEMATIQUES",IF('EDT-1niveau'!E37="F","FRANCAIS",IF('EDT-1niveau'!E37="LC","FRANCAIS"&amp;CHAR(10)&amp;"Lecture et comp. de l'écrit",IF('EDT-1niveau'!E37="CLA","FRANCAIS"&amp;CHAR(10)&amp;"Culture littéraire et artistique",IF('EDT-1niveau'!E37="LO","FRANCAIS"&amp;CHAR(10)&amp;"Langage oral",IF('EDT-1niveau'!E37="L","FRANCAIS"&amp;CHAR(10)&amp;"Lexique",IF('EDT-1niveau'!E37="CM","MATHEMATIQUES"&amp;CHAR(10)&amp;"Calcul mental",IF('EDT-1niveau'!E37="GM","MATHEMATIQUES"&amp;CHAR(10)&amp;"Grandeurs et mesures",IF('EDT-1niveau'!E37="NC","MATHEMATIQUES"&amp;CHAR(10)&amp;"Nombres et calculs",IF('EDT-1niveau'!E37="EG","MATHEMATIQUES"&amp;CHAR(10)&amp;"Espace et Géométrie",IF('EDT-1niveau'!E37="S","Sciences et technologie",IF('EDT-1niveau'!E37="H","Histoire",IF('EDT-1niveau'!E37="Geo","Géographie",IF('EDT-1niveau'!E37="EMC","Enseig. mor. et civ.",IF('EDT-1niveau'!E37="EPS","Educ. phys. et sportive",IF('EDT-1niveau'!E37="EM","Educ. musicale",IF('EDT-1niveau'!E37="AP","Arts plastiques",IF('EDT-1niveau'!E37="HDA","Hist. des arts",IF('EDT-1niveau'!E37="QM","Questionner le monde",IF('EDT-1niveau'!E37="LV","Langue vivante",IF('EDT-1niveau'!E37="APC","Activ. pédag. complémentaires",""))))))))))))))))))))))))))</f>
        <v/>
      </c>
      <c r="M33" s="14" t="str">
        <f t="shared" si="2"/>
        <v/>
      </c>
      <c r="N33" s="100" t="str">
        <f>'EDT-1niveau'!F37</f>
        <v/>
      </c>
      <c r="O33" s="14" t="str">
        <f>IF('EDT-1niveau'!F37="O","FRANCAIS"&amp;CHAR(10)&amp;"Orthographe",IF('EDT-1niveau'!F37="rec","RECREATION",IF('EDT-1niveau'!F37="p","Pause méridienne",IF('EDT-1niveau'!F37="G","FRANCAIS"&amp;CHAR(10)&amp;"Grammaire",IF('EDT-1niveau'!F37="E","FRANCAIS"&amp;CHAR(10)&amp;"Ecriture",IF('EDT-1niveau'!F37="M","MATHEMATIQUES",IF('EDT-1niveau'!F37="F","FRANCAIS",IF('EDT-1niveau'!F37="LC","FRANCAIS"&amp;CHAR(10)&amp;"Lecture et comp. de l'écrit",IF('EDT-1niveau'!F37="CLA","FRANCAIS"&amp;CHAR(10)&amp;"Culture littéraire et artistique",IF('EDT-1niveau'!F37="LO","FRANCAIS"&amp;CHAR(10)&amp;"Langage oral",IF('EDT-1niveau'!F37="L","FRANCAIS"&amp;CHAR(10)&amp;"Lexique",IF('EDT-1niveau'!F37="CM","MATHEMATIQUES"&amp;CHAR(10)&amp;"Calcul mental",IF('EDT-1niveau'!F37="GM","MATHEMATIQUES"&amp;CHAR(10)&amp;"Grandeurs et mesures",IF('EDT-1niveau'!F37="NC","MATHEMATIQUES"&amp;CHAR(10)&amp;"Nombres et calculs",IF('EDT-1niveau'!F37="EG","MATHEMATIQUES"&amp;CHAR(10)&amp;"Espace et Géométrie",IF('EDT-1niveau'!F37="S","Sciences et technologie",IF('EDT-1niveau'!F37="H","Histoire",IF('EDT-1niveau'!F37="Geo","Géographie",IF('EDT-1niveau'!F37="EMC","Enseig. mor. et civ.",IF('EDT-1niveau'!F37="EPS","Educ. phys. et sportive",IF('EDT-1niveau'!F37="EM","Educ. musicale",IF('EDT-1niveau'!F37="AP","Arts plastiques",IF('EDT-1niveau'!F37="HDA","Hist. des arts",IF('EDT-1niveau'!F37="QM","Questionner le monde",IF('EDT-1niveau'!F37="LV","Langue vivante",IF('EDT-1niveau'!F37="APC","Activ. pédag. complémentaires",""))))))))))))))))))))))))))</f>
        <v/>
      </c>
      <c r="P33" s="39" t="str">
        <f t="shared" si="3"/>
        <v/>
      </c>
      <c r="R33" s="37" t="s">
        <v>32</v>
      </c>
      <c r="S33" s="42">
        <f>S34</f>
        <v>0</v>
      </c>
    </row>
    <row r="34" spans="1:19" x14ac:dyDescent="0.3">
      <c r="A34" s="4" t="e">
        <f>IF('POUR COMMENCER'!$E$14&gt;=A33,A33+'POUR COMMENCER'!$H$29,"")</f>
        <v>#VALUE!</v>
      </c>
      <c r="B34" s="100" t="str">
        <f>'EDT-1niveau'!B38</f>
        <v/>
      </c>
      <c r="C34" s="14" t="str">
        <f>IF('EDT-1niveau'!B38="O","FRANCAIS"&amp;CHAR(10)&amp;"Orthographe",IF('EDT-1niveau'!B38="rec","RECREATION",IF('EDT-1niveau'!B38="p","Pause méridienne",IF('EDT-1niveau'!B38="G","FRANCAIS"&amp;CHAR(10)&amp;"Grammaire",IF('EDT-1niveau'!B38="E","FRANCAIS"&amp;CHAR(10)&amp;"Ecriture",IF('EDT-1niveau'!B38="M","MATHEMATIQUES",IF('EDT-1niveau'!B38="F","FRANCAIS",IF('EDT-1niveau'!B38="LC","FRANCAIS"&amp;CHAR(10)&amp;"Lecture et comp. de l'écrit",IF('EDT-1niveau'!B38="CLA","FRANCAIS"&amp;CHAR(10)&amp;"Culture littéraire et artistique",IF('EDT-1niveau'!B38="LO","FRANCAIS"&amp;CHAR(10)&amp;"Langage oral",IF('EDT-1niveau'!B38="L","FRANCAIS"&amp;CHAR(10)&amp;"Lexique",IF('EDT-1niveau'!B38="CM","MATHEMATIQUES"&amp;CHAR(10)&amp;"Calcul mental",IF('EDT-1niveau'!B38="GM","MATHEMATIQUES"&amp;CHAR(10)&amp;"Grandeurs et mesures",IF('EDT-1niveau'!B38="NC","MATHEMATIQUES"&amp;CHAR(10)&amp;"Nombres et calculs",IF('EDT-1niveau'!B38="EG","MATHEMATIQUES"&amp;CHAR(10)&amp;"Espace et Géométrie",IF('EDT-1niveau'!B38="S","Sciences et technologie",IF('EDT-1niveau'!B38="H","Histoire",IF('EDT-1niveau'!B38="Geo","Géographie",IF('EDT-1niveau'!B38="EMC","Enseig. mor. et civ.",IF('EDT-1niveau'!B38="EPS","Educ. phys. et sportive",IF('EDT-1niveau'!B38="EM","Educ. musicale",IF('EDT-1niveau'!B38="AP","Arts plastiques",IF('EDT-1niveau'!B38="HDA","Hist. des arts",IF('EDT-1niveau'!B38="QM","Questionner le monde",IF('EDT-1niveau'!B38="LV","Langue vivante",IF('EDT-1niveau'!B38="APC","Activ. pédag. complémentaires",""))))))))))))))))))))))))))</f>
        <v/>
      </c>
      <c r="D34" s="14" t="str">
        <f t="shared" si="0"/>
        <v/>
      </c>
      <c r="E34" s="100" t="str">
        <f>'EDT-1niveau'!C38</f>
        <v/>
      </c>
      <c r="F34" s="14" t="str">
        <f>IF('EDT-1niveau'!C38="O","FRANCAIS"&amp;CHAR(10)&amp;"Orthographe",IF('EDT-1niveau'!C38="rec","RECREATION",IF('EDT-1niveau'!C38="p","Pause méridienne",IF('EDT-1niveau'!C38="G","FRANCAIS"&amp;CHAR(10)&amp;"Grammaire",IF('EDT-1niveau'!C38="E","FRANCAIS"&amp;CHAR(10)&amp;"Ecriture",IF('EDT-1niveau'!C38="M","MATHEMATIQUES",IF('EDT-1niveau'!C38="F","FRANCAIS",IF('EDT-1niveau'!C38="LC","FRANCAIS"&amp;CHAR(10)&amp;"Lecture et comp. de l'écrit",IF('EDT-1niveau'!C38="CLA","FRANCAIS"&amp;CHAR(10)&amp;"Culture littéraire et artistique",IF('EDT-1niveau'!C38="LO","FRANCAIS"&amp;CHAR(10)&amp;"Langage oral",IF('EDT-1niveau'!C38="L","FRANCAIS"&amp;CHAR(10)&amp;"Lexique",IF('EDT-1niveau'!C38="CM","MATHEMATIQUES"&amp;CHAR(10)&amp;"Calcul mental",IF('EDT-1niveau'!C38="GM","MATHEMATIQUES"&amp;CHAR(10)&amp;"Grandeurs et mesures",IF('EDT-1niveau'!C38="NC","MATHEMATIQUES"&amp;CHAR(10)&amp;"Nombres et calculs",IF('EDT-1niveau'!C38="EG","MATHEMATIQUES"&amp;CHAR(10)&amp;"Espace et Géométrie",IF('EDT-1niveau'!C38="S","Sciences et technologie",IF('EDT-1niveau'!C38="H","Histoire",IF('EDT-1niveau'!C38="Geo","Géographie",IF('EDT-1niveau'!C38="EMC","Enseig. mor. et civ.",IF('EDT-1niveau'!C38="EPS","Educ. phys. et sportive",IF('EDT-1niveau'!C38="EM","Educ. musicale",IF('EDT-1niveau'!C38="AP","Arts plastiques",IF('EDT-1niveau'!C38="HDA","Hist. des arts",IF('EDT-1niveau'!C38="QM","Questionner le monde",IF('EDT-1niveau'!C38="LV","Langue vivante",IF('EDT-1niveau'!C38="APC","Activ. pédag. complémentaires",""))))))))))))))))))))))))))</f>
        <v/>
      </c>
      <c r="G34" s="14" t="str">
        <f t="shared" si="1"/>
        <v/>
      </c>
      <c r="H34" s="100" t="str">
        <f>'EDT-1niveau'!D38</f>
        <v/>
      </c>
      <c r="I34" s="14" t="str">
        <f>IF('EDT-1niveau'!D38="O","FRANCAIS"&amp;CHAR(10)&amp;"Orthographe",IF('EDT-1niveau'!D38="rec","RECREATION",IF('EDT-1niveau'!D38="p","Pause méridienne",IF('EDT-1niveau'!D38="G","FRANCAIS"&amp;CHAR(10)&amp;"Grammaire",IF('EDT-1niveau'!D38="E","FRANCAIS"&amp;CHAR(10)&amp;"Ecriture",IF('EDT-1niveau'!D38="M","MATHEMATIQUES",IF('EDT-1niveau'!D38="F","FRANCAIS",IF('EDT-1niveau'!D38="LC","FRANCAIS"&amp;CHAR(10)&amp;"Lecture et comp. de l'écrit",IF('EDT-1niveau'!D38="CLA","FRANCAIS"&amp;CHAR(10)&amp;"Culture littéraire et artistique",IF('EDT-1niveau'!D38="LO","FRANCAIS"&amp;CHAR(10)&amp;"Langage oral",IF('EDT-1niveau'!D38="L","FRANCAIS"&amp;CHAR(10)&amp;"Lexique",IF('EDT-1niveau'!D38="CM","MATHEMATIQUES"&amp;CHAR(10)&amp;"Calcul mental",IF('EDT-1niveau'!D38="GM","MATHEMATIQUES"&amp;CHAR(10)&amp;"Grandeurs et mesures",IF('EDT-1niveau'!D38="NC","MATHEMATIQUES"&amp;CHAR(10)&amp;"Nombres et calculs",IF('EDT-1niveau'!D38="EG","MATHEMATIQUES"&amp;CHAR(10)&amp;"Espace et Géométrie",IF('EDT-1niveau'!D38="S","Sciences et technologie",IF('EDT-1niveau'!D38="H","Histoire",IF('EDT-1niveau'!D38="Geo","Géographie",IF('EDT-1niveau'!D38="EMC","Enseig. mor. et civ.",IF('EDT-1niveau'!D38="EPS","Educ. phys. et sportive",IF('EDT-1niveau'!D38="EM","Educ. musicale",IF('EDT-1niveau'!D38="AP","Arts plastiques",IF('EDT-1niveau'!D38="HDA","Hist. des arts",IF('EDT-1niveau'!D38="QM","Questionner le monde",IF('EDT-1niveau'!D38="LV","Langue vivante",IF('EDT-1niveau'!D38="APC","Activ. pédag. complémentaires",""))))))))))))))))))))))))))</f>
        <v/>
      </c>
      <c r="J34" s="14" t="str">
        <f t="shared" si="4"/>
        <v/>
      </c>
      <c r="K34" s="100" t="str">
        <f>'EDT-1niveau'!E38</f>
        <v/>
      </c>
      <c r="L34" s="14" t="str">
        <f>IF('EDT-1niveau'!E38="O","FRANCAIS"&amp;CHAR(10)&amp;"Orthographe",IF('EDT-1niveau'!E38="rec","RECREATION",IF('EDT-1niveau'!E38="p","Pause méridienne",IF('EDT-1niveau'!E38="G","FRANCAIS"&amp;CHAR(10)&amp;"Grammaire",IF('EDT-1niveau'!E38="E","FRANCAIS"&amp;CHAR(10)&amp;"Ecriture",IF('EDT-1niveau'!E38="M","MATHEMATIQUES",IF('EDT-1niveau'!E38="F","FRANCAIS",IF('EDT-1niveau'!E38="LC","FRANCAIS"&amp;CHAR(10)&amp;"Lecture et comp. de l'écrit",IF('EDT-1niveau'!E38="CLA","FRANCAIS"&amp;CHAR(10)&amp;"Culture littéraire et artistique",IF('EDT-1niveau'!E38="LO","FRANCAIS"&amp;CHAR(10)&amp;"Langage oral",IF('EDT-1niveau'!E38="L","FRANCAIS"&amp;CHAR(10)&amp;"Lexique",IF('EDT-1niveau'!E38="CM","MATHEMATIQUES"&amp;CHAR(10)&amp;"Calcul mental",IF('EDT-1niveau'!E38="GM","MATHEMATIQUES"&amp;CHAR(10)&amp;"Grandeurs et mesures",IF('EDT-1niveau'!E38="NC","MATHEMATIQUES"&amp;CHAR(10)&amp;"Nombres et calculs",IF('EDT-1niveau'!E38="EG","MATHEMATIQUES"&amp;CHAR(10)&amp;"Espace et Géométrie",IF('EDT-1niveau'!E38="S","Sciences et technologie",IF('EDT-1niveau'!E38="H","Histoire",IF('EDT-1niveau'!E38="Geo","Géographie",IF('EDT-1niveau'!E38="EMC","Enseig. mor. et civ.",IF('EDT-1niveau'!E38="EPS","Educ. phys. et sportive",IF('EDT-1niveau'!E38="EM","Educ. musicale",IF('EDT-1niveau'!E38="AP","Arts plastiques",IF('EDT-1niveau'!E38="HDA","Hist. des arts",IF('EDT-1niveau'!E38="QM","Questionner le monde",IF('EDT-1niveau'!E38="LV","Langue vivante",IF('EDT-1niveau'!E38="APC","Activ. pédag. complémentaires",""))))))))))))))))))))))))))</f>
        <v/>
      </c>
      <c r="M34" s="14" t="str">
        <f t="shared" si="2"/>
        <v/>
      </c>
      <c r="N34" s="100" t="str">
        <f>'EDT-1niveau'!F38</f>
        <v/>
      </c>
      <c r="O34" s="14" t="str">
        <f>IF('EDT-1niveau'!F38="O","FRANCAIS"&amp;CHAR(10)&amp;"Orthographe",IF('EDT-1niveau'!F38="rec","RECREATION",IF('EDT-1niveau'!F38="p","Pause méridienne",IF('EDT-1niveau'!F38="G","FRANCAIS"&amp;CHAR(10)&amp;"Grammaire",IF('EDT-1niveau'!F38="E","FRANCAIS"&amp;CHAR(10)&amp;"Ecriture",IF('EDT-1niveau'!F38="M","MATHEMATIQUES",IF('EDT-1niveau'!F38="F","FRANCAIS",IF('EDT-1niveau'!F38="LC","FRANCAIS"&amp;CHAR(10)&amp;"Lecture et comp. de l'écrit",IF('EDT-1niveau'!F38="CLA","FRANCAIS"&amp;CHAR(10)&amp;"Culture littéraire et artistique",IF('EDT-1niveau'!F38="LO","FRANCAIS"&amp;CHAR(10)&amp;"Langage oral",IF('EDT-1niveau'!F38="L","FRANCAIS"&amp;CHAR(10)&amp;"Lexique",IF('EDT-1niveau'!F38="CM","MATHEMATIQUES"&amp;CHAR(10)&amp;"Calcul mental",IF('EDT-1niveau'!F38="GM","MATHEMATIQUES"&amp;CHAR(10)&amp;"Grandeurs et mesures",IF('EDT-1niveau'!F38="NC","MATHEMATIQUES"&amp;CHAR(10)&amp;"Nombres et calculs",IF('EDT-1niveau'!F38="EG","MATHEMATIQUES"&amp;CHAR(10)&amp;"Espace et Géométrie",IF('EDT-1niveau'!F38="S","Sciences et technologie",IF('EDT-1niveau'!F38="H","Histoire",IF('EDT-1niveau'!F38="Geo","Géographie",IF('EDT-1niveau'!F38="EMC","Enseig. mor. et civ.",IF('EDT-1niveau'!F38="EPS","Educ. phys. et sportive",IF('EDT-1niveau'!F38="EM","Educ. musicale",IF('EDT-1niveau'!F38="AP","Arts plastiques",IF('EDT-1niveau'!F38="HDA","Hist. des arts",IF('EDT-1niveau'!F38="QM","Questionner le monde",IF('EDT-1niveau'!F38="LV","Langue vivante",IF('EDT-1niveau'!F38="APC","Activ. pédag. complémentaires",""))))))))))))))))))))))))))</f>
        <v/>
      </c>
      <c r="P34" s="39" t="str">
        <f t="shared" si="3"/>
        <v/>
      </c>
      <c r="R34" s="35" t="s">
        <v>33</v>
      </c>
      <c r="S34" s="41">
        <f>COUNTIF($B$4:$N$150,R34)*'POUR COMMENCER'!$H$29</f>
        <v>0</v>
      </c>
    </row>
    <row r="35" spans="1:19" x14ac:dyDescent="0.3">
      <c r="A35" s="4" t="e">
        <f>IF('POUR COMMENCER'!$E$14&gt;=A34,A34+'POUR COMMENCER'!$H$29,"")</f>
        <v>#VALUE!</v>
      </c>
      <c r="B35" s="100" t="str">
        <f>'EDT-1niveau'!B39</f>
        <v/>
      </c>
      <c r="C35" s="14" t="str">
        <f>IF('EDT-1niveau'!B39="O","FRANCAIS"&amp;CHAR(10)&amp;"Orthographe",IF('EDT-1niveau'!B39="rec","RECREATION",IF('EDT-1niveau'!B39="p","Pause méridienne",IF('EDT-1niveau'!B39="G","FRANCAIS"&amp;CHAR(10)&amp;"Grammaire",IF('EDT-1niveau'!B39="E","FRANCAIS"&amp;CHAR(10)&amp;"Ecriture",IF('EDT-1niveau'!B39="M","MATHEMATIQUES",IF('EDT-1niveau'!B39="F","FRANCAIS",IF('EDT-1niveau'!B39="LC","FRANCAIS"&amp;CHAR(10)&amp;"Lecture et comp. de l'écrit",IF('EDT-1niveau'!B39="CLA","FRANCAIS"&amp;CHAR(10)&amp;"Culture littéraire et artistique",IF('EDT-1niveau'!B39="LO","FRANCAIS"&amp;CHAR(10)&amp;"Langage oral",IF('EDT-1niveau'!B39="L","FRANCAIS"&amp;CHAR(10)&amp;"Lexique",IF('EDT-1niveau'!B39="CM","MATHEMATIQUES"&amp;CHAR(10)&amp;"Calcul mental",IF('EDT-1niveau'!B39="GM","MATHEMATIQUES"&amp;CHAR(10)&amp;"Grandeurs et mesures",IF('EDT-1niveau'!B39="NC","MATHEMATIQUES"&amp;CHAR(10)&amp;"Nombres et calculs",IF('EDT-1niveau'!B39="EG","MATHEMATIQUES"&amp;CHAR(10)&amp;"Espace et Géométrie",IF('EDT-1niveau'!B39="S","Sciences et technologie",IF('EDT-1niveau'!B39="H","Histoire",IF('EDT-1niveau'!B39="Geo","Géographie",IF('EDT-1niveau'!B39="EMC","Enseig. mor. et civ.",IF('EDT-1niveau'!B39="EPS","Educ. phys. et sportive",IF('EDT-1niveau'!B39="EM","Educ. musicale",IF('EDT-1niveau'!B39="AP","Arts plastiques",IF('EDT-1niveau'!B39="HDA","Hist. des arts",IF('EDT-1niveau'!B39="QM","Questionner le monde",IF('EDT-1niveau'!B39="LV","Langue vivante",IF('EDT-1niveau'!B39="APC","Activ. pédag. complémentaires",""))))))))))))))))))))))))))</f>
        <v/>
      </c>
      <c r="D35" s="14" t="str">
        <f t="shared" si="0"/>
        <v/>
      </c>
      <c r="E35" s="100" t="str">
        <f>'EDT-1niveau'!C39</f>
        <v/>
      </c>
      <c r="F35" s="14" t="str">
        <f>IF('EDT-1niveau'!C39="O","FRANCAIS"&amp;CHAR(10)&amp;"Orthographe",IF('EDT-1niveau'!C39="rec","RECREATION",IF('EDT-1niveau'!C39="p","Pause méridienne",IF('EDT-1niveau'!C39="G","FRANCAIS"&amp;CHAR(10)&amp;"Grammaire",IF('EDT-1niveau'!C39="E","FRANCAIS"&amp;CHAR(10)&amp;"Ecriture",IF('EDT-1niveau'!C39="M","MATHEMATIQUES",IF('EDT-1niveau'!C39="F","FRANCAIS",IF('EDT-1niveau'!C39="LC","FRANCAIS"&amp;CHAR(10)&amp;"Lecture et comp. de l'écrit",IF('EDT-1niveau'!C39="CLA","FRANCAIS"&amp;CHAR(10)&amp;"Culture littéraire et artistique",IF('EDT-1niveau'!C39="LO","FRANCAIS"&amp;CHAR(10)&amp;"Langage oral",IF('EDT-1niveau'!C39="L","FRANCAIS"&amp;CHAR(10)&amp;"Lexique",IF('EDT-1niveau'!C39="CM","MATHEMATIQUES"&amp;CHAR(10)&amp;"Calcul mental",IF('EDT-1niveau'!C39="GM","MATHEMATIQUES"&amp;CHAR(10)&amp;"Grandeurs et mesures",IF('EDT-1niveau'!C39="NC","MATHEMATIQUES"&amp;CHAR(10)&amp;"Nombres et calculs",IF('EDT-1niveau'!C39="EG","MATHEMATIQUES"&amp;CHAR(10)&amp;"Espace et Géométrie",IF('EDT-1niveau'!C39="S","Sciences et technologie",IF('EDT-1niveau'!C39="H","Histoire",IF('EDT-1niveau'!C39="Geo","Géographie",IF('EDT-1niveau'!C39="EMC","Enseig. mor. et civ.",IF('EDT-1niveau'!C39="EPS","Educ. phys. et sportive",IF('EDT-1niveau'!C39="EM","Educ. musicale",IF('EDT-1niveau'!C39="AP","Arts plastiques",IF('EDT-1niveau'!C39="HDA","Hist. des arts",IF('EDT-1niveau'!C39="QM","Questionner le monde",IF('EDT-1niveau'!C39="LV","Langue vivante",IF('EDT-1niveau'!C39="APC","Activ. pédag. complémentaires",""))))))))))))))))))))))))))</f>
        <v/>
      </c>
      <c r="G35" s="14" t="str">
        <f t="shared" si="1"/>
        <v/>
      </c>
      <c r="H35" s="100" t="str">
        <f>'EDT-1niveau'!D39</f>
        <v/>
      </c>
      <c r="I35" s="14" t="str">
        <f>IF('EDT-1niveau'!D39="O","FRANCAIS"&amp;CHAR(10)&amp;"Orthographe",IF('EDT-1niveau'!D39="rec","RECREATION",IF('EDT-1niveau'!D39="p","Pause méridienne",IF('EDT-1niveau'!D39="G","FRANCAIS"&amp;CHAR(10)&amp;"Grammaire",IF('EDT-1niveau'!D39="E","FRANCAIS"&amp;CHAR(10)&amp;"Ecriture",IF('EDT-1niveau'!D39="M","MATHEMATIQUES",IF('EDT-1niveau'!D39="F","FRANCAIS",IF('EDT-1niveau'!D39="LC","FRANCAIS"&amp;CHAR(10)&amp;"Lecture et comp. de l'écrit",IF('EDT-1niveau'!D39="CLA","FRANCAIS"&amp;CHAR(10)&amp;"Culture littéraire et artistique",IF('EDT-1niveau'!D39="LO","FRANCAIS"&amp;CHAR(10)&amp;"Langage oral",IF('EDT-1niveau'!D39="L","FRANCAIS"&amp;CHAR(10)&amp;"Lexique",IF('EDT-1niveau'!D39="CM","MATHEMATIQUES"&amp;CHAR(10)&amp;"Calcul mental",IF('EDT-1niveau'!D39="GM","MATHEMATIQUES"&amp;CHAR(10)&amp;"Grandeurs et mesures",IF('EDT-1niveau'!D39="NC","MATHEMATIQUES"&amp;CHAR(10)&amp;"Nombres et calculs",IF('EDT-1niveau'!D39="EG","MATHEMATIQUES"&amp;CHAR(10)&amp;"Espace et Géométrie",IF('EDT-1niveau'!D39="S","Sciences et technologie",IF('EDT-1niveau'!D39="H","Histoire",IF('EDT-1niveau'!D39="Geo","Géographie",IF('EDT-1niveau'!D39="EMC","Enseig. mor. et civ.",IF('EDT-1niveau'!D39="EPS","Educ. phys. et sportive",IF('EDT-1niveau'!D39="EM","Educ. musicale",IF('EDT-1niveau'!D39="AP","Arts plastiques",IF('EDT-1niveau'!D39="HDA","Hist. des arts",IF('EDT-1niveau'!D39="QM","Questionner le monde",IF('EDT-1niveau'!D39="LV","Langue vivante",IF('EDT-1niveau'!D39="APC","Activ. pédag. complémentaires",""))))))))))))))))))))))))))</f>
        <v/>
      </c>
      <c r="J35" s="14" t="str">
        <f t="shared" si="4"/>
        <v/>
      </c>
      <c r="K35" s="100" t="str">
        <f>'EDT-1niveau'!E39</f>
        <v/>
      </c>
      <c r="L35" s="14" t="str">
        <f>IF('EDT-1niveau'!E39="O","FRANCAIS"&amp;CHAR(10)&amp;"Orthographe",IF('EDT-1niveau'!E39="rec","RECREATION",IF('EDT-1niveau'!E39="p","Pause méridienne",IF('EDT-1niveau'!E39="G","FRANCAIS"&amp;CHAR(10)&amp;"Grammaire",IF('EDT-1niveau'!E39="E","FRANCAIS"&amp;CHAR(10)&amp;"Ecriture",IF('EDT-1niveau'!E39="M","MATHEMATIQUES",IF('EDT-1niveau'!E39="F","FRANCAIS",IF('EDT-1niveau'!E39="LC","FRANCAIS"&amp;CHAR(10)&amp;"Lecture et comp. de l'écrit",IF('EDT-1niveau'!E39="CLA","FRANCAIS"&amp;CHAR(10)&amp;"Culture littéraire et artistique",IF('EDT-1niveau'!E39="LO","FRANCAIS"&amp;CHAR(10)&amp;"Langage oral",IF('EDT-1niveau'!E39="L","FRANCAIS"&amp;CHAR(10)&amp;"Lexique",IF('EDT-1niveau'!E39="CM","MATHEMATIQUES"&amp;CHAR(10)&amp;"Calcul mental",IF('EDT-1niveau'!E39="GM","MATHEMATIQUES"&amp;CHAR(10)&amp;"Grandeurs et mesures",IF('EDT-1niveau'!E39="NC","MATHEMATIQUES"&amp;CHAR(10)&amp;"Nombres et calculs",IF('EDT-1niveau'!E39="EG","MATHEMATIQUES"&amp;CHAR(10)&amp;"Espace et Géométrie",IF('EDT-1niveau'!E39="S","Sciences et technologie",IF('EDT-1niveau'!E39="H","Histoire",IF('EDT-1niveau'!E39="Geo","Géographie",IF('EDT-1niveau'!E39="EMC","Enseig. mor. et civ.",IF('EDT-1niveau'!E39="EPS","Educ. phys. et sportive",IF('EDT-1niveau'!E39="EM","Educ. musicale",IF('EDT-1niveau'!E39="AP","Arts plastiques",IF('EDT-1niveau'!E39="HDA","Hist. des arts",IF('EDT-1niveau'!E39="QM","Questionner le monde",IF('EDT-1niveau'!E39="LV","Langue vivante",IF('EDT-1niveau'!E39="APC","Activ. pédag. complémentaires",""))))))))))))))))))))))))))</f>
        <v/>
      </c>
      <c r="M35" s="14" t="str">
        <f t="shared" si="2"/>
        <v/>
      </c>
      <c r="N35" s="100" t="str">
        <f>'EDT-1niveau'!F39</f>
        <v/>
      </c>
      <c r="O35" s="14" t="str">
        <f>IF('EDT-1niveau'!F39="O","FRANCAIS"&amp;CHAR(10)&amp;"Orthographe",IF('EDT-1niveau'!F39="rec","RECREATION",IF('EDT-1niveau'!F39="p","Pause méridienne",IF('EDT-1niveau'!F39="G","FRANCAIS"&amp;CHAR(10)&amp;"Grammaire",IF('EDT-1niveau'!F39="E","FRANCAIS"&amp;CHAR(10)&amp;"Ecriture",IF('EDT-1niveau'!F39="M","MATHEMATIQUES",IF('EDT-1niveau'!F39="F","FRANCAIS",IF('EDT-1niveau'!F39="LC","FRANCAIS"&amp;CHAR(10)&amp;"Lecture et comp. de l'écrit",IF('EDT-1niveau'!F39="CLA","FRANCAIS"&amp;CHAR(10)&amp;"Culture littéraire et artistique",IF('EDT-1niveau'!F39="LO","FRANCAIS"&amp;CHAR(10)&amp;"Langage oral",IF('EDT-1niveau'!F39="L","FRANCAIS"&amp;CHAR(10)&amp;"Lexique",IF('EDT-1niveau'!F39="CM","MATHEMATIQUES"&amp;CHAR(10)&amp;"Calcul mental",IF('EDT-1niveau'!F39="GM","MATHEMATIQUES"&amp;CHAR(10)&amp;"Grandeurs et mesures",IF('EDT-1niveau'!F39="NC","MATHEMATIQUES"&amp;CHAR(10)&amp;"Nombres et calculs",IF('EDT-1niveau'!F39="EG","MATHEMATIQUES"&amp;CHAR(10)&amp;"Espace et Géométrie",IF('EDT-1niveau'!F39="S","Sciences et technologie",IF('EDT-1niveau'!F39="H","Histoire",IF('EDT-1niveau'!F39="Geo","Géographie",IF('EDT-1niveau'!F39="EMC","Enseig. mor. et civ.",IF('EDT-1niveau'!F39="EPS","Educ. phys. et sportive",IF('EDT-1niveau'!F39="EM","Educ. musicale",IF('EDT-1niveau'!F39="AP","Arts plastiques",IF('EDT-1niveau'!F39="HDA","Hist. des arts",IF('EDT-1niveau'!F39="QM","Questionner le monde",IF('EDT-1niveau'!F39="LV","Langue vivante",IF('EDT-1niveau'!F39="APC","Activ. pédag. complémentaires",""))))))))))))))))))))))))))</f>
        <v/>
      </c>
      <c r="P35" s="39" t="str">
        <f t="shared" si="3"/>
        <v/>
      </c>
      <c r="R35" s="36"/>
      <c r="S35" s="41"/>
    </row>
    <row r="36" spans="1:19" x14ac:dyDescent="0.3">
      <c r="A36" s="4" t="e">
        <f>IF('POUR COMMENCER'!$E$14&gt;=A35,A35+'POUR COMMENCER'!$H$29,"")</f>
        <v>#VALUE!</v>
      </c>
      <c r="B36" s="100" t="str">
        <f>'EDT-1niveau'!B40</f>
        <v/>
      </c>
      <c r="C36" s="14" t="str">
        <f>IF('EDT-1niveau'!B40="O","FRANCAIS"&amp;CHAR(10)&amp;"Orthographe",IF('EDT-1niveau'!B40="rec","RECREATION",IF('EDT-1niveau'!B40="p","Pause méridienne",IF('EDT-1niveau'!B40="G","FRANCAIS"&amp;CHAR(10)&amp;"Grammaire",IF('EDT-1niveau'!B40="E","FRANCAIS"&amp;CHAR(10)&amp;"Ecriture",IF('EDT-1niveau'!B40="M","MATHEMATIQUES",IF('EDT-1niveau'!B40="F","FRANCAIS",IF('EDT-1niveau'!B40="LC","FRANCAIS"&amp;CHAR(10)&amp;"Lecture et comp. de l'écrit",IF('EDT-1niveau'!B40="CLA","FRANCAIS"&amp;CHAR(10)&amp;"Culture littéraire et artistique",IF('EDT-1niveau'!B40="LO","FRANCAIS"&amp;CHAR(10)&amp;"Langage oral",IF('EDT-1niveau'!B40="L","FRANCAIS"&amp;CHAR(10)&amp;"Lexique",IF('EDT-1niveau'!B40="CM","MATHEMATIQUES"&amp;CHAR(10)&amp;"Calcul mental",IF('EDT-1niveau'!B40="GM","MATHEMATIQUES"&amp;CHAR(10)&amp;"Grandeurs et mesures",IF('EDT-1niveau'!B40="NC","MATHEMATIQUES"&amp;CHAR(10)&amp;"Nombres et calculs",IF('EDT-1niveau'!B40="EG","MATHEMATIQUES"&amp;CHAR(10)&amp;"Espace et Géométrie",IF('EDT-1niveau'!B40="S","Sciences et technologie",IF('EDT-1niveau'!B40="H","Histoire",IF('EDT-1niveau'!B40="Geo","Géographie",IF('EDT-1niveau'!B40="EMC","Enseig. mor. et civ.",IF('EDT-1niveau'!B40="EPS","Educ. phys. et sportive",IF('EDT-1niveau'!B40="EM","Educ. musicale",IF('EDT-1niveau'!B40="AP","Arts plastiques",IF('EDT-1niveau'!B40="HDA","Hist. des arts",IF('EDT-1niveau'!B40="QM","Questionner le monde",IF('EDT-1niveau'!B40="LV","Langue vivante",IF('EDT-1niveau'!B40="APC","Activ. pédag. complémentaires",""))))))))))))))))))))))))))</f>
        <v/>
      </c>
      <c r="D36" s="14" t="str">
        <f t="shared" si="0"/>
        <v/>
      </c>
      <c r="E36" s="100" t="str">
        <f>'EDT-1niveau'!C40</f>
        <v/>
      </c>
      <c r="F36" s="14" t="str">
        <f>IF('EDT-1niveau'!C40="O","FRANCAIS"&amp;CHAR(10)&amp;"Orthographe",IF('EDT-1niveau'!C40="rec","RECREATION",IF('EDT-1niveau'!C40="p","Pause méridienne",IF('EDT-1niveau'!C40="G","FRANCAIS"&amp;CHAR(10)&amp;"Grammaire",IF('EDT-1niveau'!C40="E","FRANCAIS"&amp;CHAR(10)&amp;"Ecriture",IF('EDT-1niveau'!C40="M","MATHEMATIQUES",IF('EDT-1niveau'!C40="F","FRANCAIS",IF('EDT-1niveau'!C40="LC","FRANCAIS"&amp;CHAR(10)&amp;"Lecture et comp. de l'écrit",IF('EDT-1niveau'!C40="CLA","FRANCAIS"&amp;CHAR(10)&amp;"Culture littéraire et artistique",IF('EDT-1niveau'!C40="LO","FRANCAIS"&amp;CHAR(10)&amp;"Langage oral",IF('EDT-1niveau'!C40="L","FRANCAIS"&amp;CHAR(10)&amp;"Lexique",IF('EDT-1niveau'!C40="CM","MATHEMATIQUES"&amp;CHAR(10)&amp;"Calcul mental",IF('EDT-1niveau'!C40="GM","MATHEMATIQUES"&amp;CHAR(10)&amp;"Grandeurs et mesures",IF('EDT-1niveau'!C40="NC","MATHEMATIQUES"&amp;CHAR(10)&amp;"Nombres et calculs",IF('EDT-1niveau'!C40="EG","MATHEMATIQUES"&amp;CHAR(10)&amp;"Espace et Géométrie",IF('EDT-1niveau'!C40="S","Sciences et technologie",IF('EDT-1niveau'!C40="H","Histoire",IF('EDT-1niveau'!C40="Geo","Géographie",IF('EDT-1niveau'!C40="EMC","Enseig. mor. et civ.",IF('EDT-1niveau'!C40="EPS","Educ. phys. et sportive",IF('EDT-1niveau'!C40="EM","Educ. musicale",IF('EDT-1niveau'!C40="AP","Arts plastiques",IF('EDT-1niveau'!C40="HDA","Hist. des arts",IF('EDT-1niveau'!C40="QM","Questionner le monde",IF('EDT-1niveau'!C40="LV","Langue vivante",IF('EDT-1niveau'!C40="APC","Activ. pédag. complémentaires",""))))))))))))))))))))))))))</f>
        <v/>
      </c>
      <c r="G36" s="14" t="str">
        <f t="shared" si="1"/>
        <v/>
      </c>
      <c r="H36" s="100" t="str">
        <f>'EDT-1niveau'!D40</f>
        <v/>
      </c>
      <c r="I36" s="14" t="str">
        <f>IF('EDT-1niveau'!D40="O","FRANCAIS"&amp;CHAR(10)&amp;"Orthographe",IF('EDT-1niveau'!D40="rec","RECREATION",IF('EDT-1niveau'!D40="p","Pause méridienne",IF('EDT-1niveau'!D40="G","FRANCAIS"&amp;CHAR(10)&amp;"Grammaire",IF('EDT-1niveau'!D40="E","FRANCAIS"&amp;CHAR(10)&amp;"Ecriture",IF('EDT-1niveau'!D40="M","MATHEMATIQUES",IF('EDT-1niveau'!D40="F","FRANCAIS",IF('EDT-1niveau'!D40="LC","FRANCAIS"&amp;CHAR(10)&amp;"Lecture et comp. de l'écrit",IF('EDT-1niveau'!D40="CLA","FRANCAIS"&amp;CHAR(10)&amp;"Culture littéraire et artistique",IF('EDT-1niveau'!D40="LO","FRANCAIS"&amp;CHAR(10)&amp;"Langage oral",IF('EDT-1niveau'!D40="L","FRANCAIS"&amp;CHAR(10)&amp;"Lexique",IF('EDT-1niveau'!D40="CM","MATHEMATIQUES"&amp;CHAR(10)&amp;"Calcul mental",IF('EDT-1niveau'!D40="GM","MATHEMATIQUES"&amp;CHAR(10)&amp;"Grandeurs et mesures",IF('EDT-1niveau'!D40="NC","MATHEMATIQUES"&amp;CHAR(10)&amp;"Nombres et calculs",IF('EDT-1niveau'!D40="EG","MATHEMATIQUES"&amp;CHAR(10)&amp;"Espace et Géométrie",IF('EDT-1niveau'!D40="S","Sciences et technologie",IF('EDT-1niveau'!D40="H","Histoire",IF('EDT-1niveau'!D40="Geo","Géographie",IF('EDT-1niveau'!D40="EMC","Enseig. mor. et civ.",IF('EDT-1niveau'!D40="EPS","Educ. phys. et sportive",IF('EDT-1niveau'!D40="EM","Educ. musicale",IF('EDT-1niveau'!D40="AP","Arts plastiques",IF('EDT-1niveau'!D40="HDA","Hist. des arts",IF('EDT-1niveau'!D40="QM","Questionner le monde",IF('EDT-1niveau'!D40="LV","Langue vivante",IF('EDT-1niveau'!D40="APC","Activ. pédag. complémentaires",""))))))))))))))))))))))))))</f>
        <v/>
      </c>
      <c r="J36" s="14" t="str">
        <f t="shared" si="4"/>
        <v/>
      </c>
      <c r="K36" s="100" t="str">
        <f>'EDT-1niveau'!E40</f>
        <v/>
      </c>
      <c r="L36" s="14" t="str">
        <f>IF('EDT-1niveau'!E40="O","FRANCAIS"&amp;CHAR(10)&amp;"Orthographe",IF('EDT-1niveau'!E40="rec","RECREATION",IF('EDT-1niveau'!E40="p","Pause méridienne",IF('EDT-1niveau'!E40="G","FRANCAIS"&amp;CHAR(10)&amp;"Grammaire",IF('EDT-1niveau'!E40="E","FRANCAIS"&amp;CHAR(10)&amp;"Ecriture",IF('EDT-1niveau'!E40="M","MATHEMATIQUES",IF('EDT-1niveau'!E40="F","FRANCAIS",IF('EDT-1niveau'!E40="LC","FRANCAIS"&amp;CHAR(10)&amp;"Lecture et comp. de l'écrit",IF('EDT-1niveau'!E40="CLA","FRANCAIS"&amp;CHAR(10)&amp;"Culture littéraire et artistique",IF('EDT-1niveau'!E40="LO","FRANCAIS"&amp;CHAR(10)&amp;"Langage oral",IF('EDT-1niveau'!E40="L","FRANCAIS"&amp;CHAR(10)&amp;"Lexique",IF('EDT-1niveau'!E40="CM","MATHEMATIQUES"&amp;CHAR(10)&amp;"Calcul mental",IF('EDT-1niveau'!E40="GM","MATHEMATIQUES"&amp;CHAR(10)&amp;"Grandeurs et mesures",IF('EDT-1niveau'!E40="NC","MATHEMATIQUES"&amp;CHAR(10)&amp;"Nombres et calculs",IF('EDT-1niveau'!E40="EG","MATHEMATIQUES"&amp;CHAR(10)&amp;"Espace et Géométrie",IF('EDT-1niveau'!E40="S","Sciences et technologie",IF('EDT-1niveau'!E40="H","Histoire",IF('EDT-1niveau'!E40="Geo","Géographie",IF('EDT-1niveau'!E40="EMC","Enseig. mor. et civ.",IF('EDT-1niveau'!E40="EPS","Educ. phys. et sportive",IF('EDT-1niveau'!E40="EM","Educ. musicale",IF('EDT-1niveau'!E40="AP","Arts plastiques",IF('EDT-1niveau'!E40="HDA","Hist. des arts",IF('EDT-1niveau'!E40="QM","Questionner le monde",IF('EDT-1niveau'!E40="LV","Langue vivante",IF('EDT-1niveau'!E40="APC","Activ. pédag. complémentaires",""))))))))))))))))))))))))))</f>
        <v/>
      </c>
      <c r="M36" s="14" t="str">
        <f t="shared" si="2"/>
        <v/>
      </c>
      <c r="N36" s="100" t="str">
        <f>'EDT-1niveau'!F40</f>
        <v/>
      </c>
      <c r="O36" s="14" t="str">
        <f>IF('EDT-1niveau'!F40="O","FRANCAIS"&amp;CHAR(10)&amp;"Orthographe",IF('EDT-1niveau'!F40="rec","RECREATION",IF('EDT-1niveau'!F40="p","Pause méridienne",IF('EDT-1niveau'!F40="G","FRANCAIS"&amp;CHAR(10)&amp;"Grammaire",IF('EDT-1niveau'!F40="E","FRANCAIS"&amp;CHAR(10)&amp;"Ecriture",IF('EDT-1niveau'!F40="M","MATHEMATIQUES",IF('EDT-1niveau'!F40="F","FRANCAIS",IF('EDT-1niveau'!F40="LC","FRANCAIS"&amp;CHAR(10)&amp;"Lecture et comp. de l'écrit",IF('EDT-1niveau'!F40="CLA","FRANCAIS"&amp;CHAR(10)&amp;"Culture littéraire et artistique",IF('EDT-1niveau'!F40="LO","FRANCAIS"&amp;CHAR(10)&amp;"Langage oral",IF('EDT-1niveau'!F40="L","FRANCAIS"&amp;CHAR(10)&amp;"Lexique",IF('EDT-1niveau'!F40="CM","MATHEMATIQUES"&amp;CHAR(10)&amp;"Calcul mental",IF('EDT-1niveau'!F40="GM","MATHEMATIQUES"&amp;CHAR(10)&amp;"Grandeurs et mesures",IF('EDT-1niveau'!F40="NC","MATHEMATIQUES"&amp;CHAR(10)&amp;"Nombres et calculs",IF('EDT-1niveau'!F40="EG","MATHEMATIQUES"&amp;CHAR(10)&amp;"Espace et Géométrie",IF('EDT-1niveau'!F40="S","Sciences et technologie",IF('EDT-1niveau'!F40="H","Histoire",IF('EDT-1niveau'!F40="Geo","Géographie",IF('EDT-1niveau'!F40="EMC","Enseig. mor. et civ.",IF('EDT-1niveau'!F40="EPS","Educ. phys. et sportive",IF('EDT-1niveau'!F40="EM","Educ. musicale",IF('EDT-1niveau'!F40="AP","Arts plastiques",IF('EDT-1niveau'!F40="HDA","Hist. des arts",IF('EDT-1niveau'!F40="QM","Questionner le monde",IF('EDT-1niveau'!F40="LV","Langue vivante",IF('EDT-1niveau'!F40="APC","Activ. pédag. complémentaires",""))))))))))))))))))))))))))</f>
        <v/>
      </c>
      <c r="P36" s="39" t="str">
        <f t="shared" si="3"/>
        <v/>
      </c>
      <c r="R36" s="37" t="s">
        <v>52</v>
      </c>
      <c r="S36" s="42">
        <f>S37</f>
        <v>0</v>
      </c>
    </row>
    <row r="37" spans="1:19" x14ac:dyDescent="0.3">
      <c r="A37" s="4" t="e">
        <f>IF('POUR COMMENCER'!$E$14&gt;=A36,A36+'POUR COMMENCER'!$H$29,"")</f>
        <v>#VALUE!</v>
      </c>
      <c r="B37" s="100" t="str">
        <f>'EDT-1niveau'!B41</f>
        <v/>
      </c>
      <c r="C37" s="14" t="str">
        <f>IF('EDT-1niveau'!B41="O","FRANCAIS"&amp;CHAR(10)&amp;"Orthographe",IF('EDT-1niveau'!B41="rec","RECREATION",IF('EDT-1niveau'!B41="p","Pause méridienne",IF('EDT-1niveau'!B41="G","FRANCAIS"&amp;CHAR(10)&amp;"Grammaire",IF('EDT-1niveau'!B41="E","FRANCAIS"&amp;CHAR(10)&amp;"Ecriture",IF('EDT-1niveau'!B41="M","MATHEMATIQUES",IF('EDT-1niveau'!B41="F","FRANCAIS",IF('EDT-1niveau'!B41="LC","FRANCAIS"&amp;CHAR(10)&amp;"Lecture et comp. de l'écrit",IF('EDT-1niveau'!B41="CLA","FRANCAIS"&amp;CHAR(10)&amp;"Culture littéraire et artistique",IF('EDT-1niveau'!B41="LO","FRANCAIS"&amp;CHAR(10)&amp;"Langage oral",IF('EDT-1niveau'!B41="L","FRANCAIS"&amp;CHAR(10)&amp;"Lexique",IF('EDT-1niveau'!B41="CM","MATHEMATIQUES"&amp;CHAR(10)&amp;"Calcul mental",IF('EDT-1niveau'!B41="GM","MATHEMATIQUES"&amp;CHAR(10)&amp;"Grandeurs et mesures",IF('EDT-1niveau'!B41="NC","MATHEMATIQUES"&amp;CHAR(10)&amp;"Nombres et calculs",IF('EDT-1niveau'!B41="EG","MATHEMATIQUES"&amp;CHAR(10)&amp;"Espace et Géométrie",IF('EDT-1niveau'!B41="S","Sciences et technologie",IF('EDT-1niveau'!B41="H","Histoire",IF('EDT-1niveau'!B41="Geo","Géographie",IF('EDT-1niveau'!B41="EMC","Enseig. mor. et civ.",IF('EDT-1niveau'!B41="EPS","Educ. phys. et sportive",IF('EDT-1niveau'!B41="EM","Educ. musicale",IF('EDT-1niveau'!B41="AP","Arts plastiques",IF('EDT-1niveau'!B41="HDA","Hist. des arts",IF('EDT-1niveau'!B41="QM","Questionner le monde",IF('EDT-1niveau'!B41="LV","Langue vivante",IF('EDT-1niveau'!B41="APC","Activ. pédag. complémentaires",""))))))))))))))))))))))))))</f>
        <v/>
      </c>
      <c r="D37" s="14" t="str">
        <f t="shared" si="0"/>
        <v/>
      </c>
      <c r="E37" s="100" t="str">
        <f>'EDT-1niveau'!C41</f>
        <v/>
      </c>
      <c r="F37" s="14" t="str">
        <f>IF('EDT-1niveau'!C41="O","FRANCAIS"&amp;CHAR(10)&amp;"Orthographe",IF('EDT-1niveau'!C41="rec","RECREATION",IF('EDT-1niveau'!C41="p","Pause méridienne",IF('EDT-1niveau'!C41="G","FRANCAIS"&amp;CHAR(10)&amp;"Grammaire",IF('EDT-1niveau'!C41="E","FRANCAIS"&amp;CHAR(10)&amp;"Ecriture",IF('EDT-1niveau'!C41="M","MATHEMATIQUES",IF('EDT-1niveau'!C41="F","FRANCAIS",IF('EDT-1niveau'!C41="LC","FRANCAIS"&amp;CHAR(10)&amp;"Lecture et comp. de l'écrit",IF('EDT-1niveau'!C41="CLA","FRANCAIS"&amp;CHAR(10)&amp;"Culture littéraire et artistique",IF('EDT-1niveau'!C41="LO","FRANCAIS"&amp;CHAR(10)&amp;"Langage oral",IF('EDT-1niveau'!C41="L","FRANCAIS"&amp;CHAR(10)&amp;"Lexique",IF('EDT-1niveau'!C41="CM","MATHEMATIQUES"&amp;CHAR(10)&amp;"Calcul mental",IF('EDT-1niveau'!C41="GM","MATHEMATIQUES"&amp;CHAR(10)&amp;"Grandeurs et mesures",IF('EDT-1niveau'!C41="NC","MATHEMATIQUES"&amp;CHAR(10)&amp;"Nombres et calculs",IF('EDT-1niveau'!C41="EG","MATHEMATIQUES"&amp;CHAR(10)&amp;"Espace et Géométrie",IF('EDT-1niveau'!C41="S","Sciences et technologie",IF('EDT-1niveau'!C41="H","Histoire",IF('EDT-1niveau'!C41="Geo","Géographie",IF('EDT-1niveau'!C41="EMC","Enseig. mor. et civ.",IF('EDT-1niveau'!C41="EPS","Educ. phys. et sportive",IF('EDT-1niveau'!C41="EM","Educ. musicale",IF('EDT-1niveau'!C41="AP","Arts plastiques",IF('EDT-1niveau'!C41="HDA","Hist. des arts",IF('EDT-1niveau'!C41="QM","Questionner le monde",IF('EDT-1niveau'!C41="LV","Langue vivante",IF('EDT-1niveau'!C41="APC","Activ. pédag. complémentaires",""))))))))))))))))))))))))))</f>
        <v/>
      </c>
      <c r="G37" s="14" t="str">
        <f t="shared" si="1"/>
        <v/>
      </c>
      <c r="H37" s="100" t="str">
        <f>'EDT-1niveau'!D41</f>
        <v/>
      </c>
      <c r="I37" s="14" t="str">
        <f>IF('EDT-1niveau'!D41="O","FRANCAIS"&amp;CHAR(10)&amp;"Orthographe",IF('EDT-1niveau'!D41="rec","RECREATION",IF('EDT-1niveau'!D41="p","Pause méridienne",IF('EDT-1niveau'!D41="G","FRANCAIS"&amp;CHAR(10)&amp;"Grammaire",IF('EDT-1niveau'!D41="E","FRANCAIS"&amp;CHAR(10)&amp;"Ecriture",IF('EDT-1niveau'!D41="M","MATHEMATIQUES",IF('EDT-1niveau'!D41="F","FRANCAIS",IF('EDT-1niveau'!D41="LC","FRANCAIS"&amp;CHAR(10)&amp;"Lecture et comp. de l'écrit",IF('EDT-1niveau'!D41="CLA","FRANCAIS"&amp;CHAR(10)&amp;"Culture littéraire et artistique",IF('EDT-1niveau'!D41="LO","FRANCAIS"&amp;CHAR(10)&amp;"Langage oral",IF('EDT-1niveau'!D41="L","FRANCAIS"&amp;CHAR(10)&amp;"Lexique",IF('EDT-1niveau'!D41="CM","MATHEMATIQUES"&amp;CHAR(10)&amp;"Calcul mental",IF('EDT-1niveau'!D41="GM","MATHEMATIQUES"&amp;CHAR(10)&amp;"Grandeurs et mesures",IF('EDT-1niveau'!D41="NC","MATHEMATIQUES"&amp;CHAR(10)&amp;"Nombres et calculs",IF('EDT-1niveau'!D41="EG","MATHEMATIQUES"&amp;CHAR(10)&amp;"Espace et Géométrie",IF('EDT-1niveau'!D41="S","Sciences et technologie",IF('EDT-1niveau'!D41="H","Histoire",IF('EDT-1niveau'!D41="Geo","Géographie",IF('EDT-1niveau'!D41="EMC","Enseig. mor. et civ.",IF('EDT-1niveau'!D41="EPS","Educ. phys. et sportive",IF('EDT-1niveau'!D41="EM","Educ. musicale",IF('EDT-1niveau'!D41="AP","Arts plastiques",IF('EDT-1niveau'!D41="HDA","Hist. des arts",IF('EDT-1niveau'!D41="QM","Questionner le monde",IF('EDT-1niveau'!D41="LV","Langue vivante",IF('EDT-1niveau'!D41="APC","Activ. pédag. complémentaires",""))))))))))))))))))))))))))</f>
        <v/>
      </c>
      <c r="J37" s="14" t="str">
        <f t="shared" si="4"/>
        <v/>
      </c>
      <c r="K37" s="100" t="str">
        <f>'EDT-1niveau'!E41</f>
        <v/>
      </c>
      <c r="L37" s="14" t="str">
        <f>IF('EDT-1niveau'!E41="O","FRANCAIS"&amp;CHAR(10)&amp;"Orthographe",IF('EDT-1niveau'!E41="rec","RECREATION",IF('EDT-1niveau'!E41="p","Pause méridienne",IF('EDT-1niveau'!E41="G","FRANCAIS"&amp;CHAR(10)&amp;"Grammaire",IF('EDT-1niveau'!E41="E","FRANCAIS"&amp;CHAR(10)&amp;"Ecriture",IF('EDT-1niveau'!E41="M","MATHEMATIQUES",IF('EDT-1niveau'!E41="F","FRANCAIS",IF('EDT-1niveau'!E41="LC","FRANCAIS"&amp;CHAR(10)&amp;"Lecture et comp. de l'écrit",IF('EDT-1niveau'!E41="CLA","FRANCAIS"&amp;CHAR(10)&amp;"Culture littéraire et artistique",IF('EDT-1niveau'!E41="LO","FRANCAIS"&amp;CHAR(10)&amp;"Langage oral",IF('EDT-1niveau'!E41="L","FRANCAIS"&amp;CHAR(10)&amp;"Lexique",IF('EDT-1niveau'!E41="CM","MATHEMATIQUES"&amp;CHAR(10)&amp;"Calcul mental",IF('EDT-1niveau'!E41="GM","MATHEMATIQUES"&amp;CHAR(10)&amp;"Grandeurs et mesures",IF('EDT-1niveau'!E41="NC","MATHEMATIQUES"&amp;CHAR(10)&amp;"Nombres et calculs",IF('EDT-1niveau'!E41="EG","MATHEMATIQUES"&amp;CHAR(10)&amp;"Espace et Géométrie",IF('EDT-1niveau'!E41="S","Sciences et technologie",IF('EDT-1niveau'!E41="H","Histoire",IF('EDT-1niveau'!E41="Geo","Géographie",IF('EDT-1niveau'!E41="EMC","Enseig. mor. et civ.",IF('EDT-1niveau'!E41="EPS","Educ. phys. et sportive",IF('EDT-1niveau'!E41="EM","Educ. musicale",IF('EDT-1niveau'!E41="AP","Arts plastiques",IF('EDT-1niveau'!E41="HDA","Hist. des arts",IF('EDT-1niveau'!E41="QM","Questionner le monde",IF('EDT-1niveau'!E41="LV","Langue vivante",IF('EDT-1niveau'!E41="APC","Activ. pédag. complémentaires",""))))))))))))))))))))))))))</f>
        <v/>
      </c>
      <c r="M37" s="14" t="str">
        <f t="shared" si="2"/>
        <v/>
      </c>
      <c r="N37" s="100" t="str">
        <f>'EDT-1niveau'!F41</f>
        <v/>
      </c>
      <c r="O37" s="14" t="str">
        <f>IF('EDT-1niveau'!F41="O","FRANCAIS"&amp;CHAR(10)&amp;"Orthographe",IF('EDT-1niveau'!F41="rec","RECREATION",IF('EDT-1niveau'!F41="p","Pause méridienne",IF('EDT-1niveau'!F41="G","FRANCAIS"&amp;CHAR(10)&amp;"Grammaire",IF('EDT-1niveau'!F41="E","FRANCAIS"&amp;CHAR(10)&amp;"Ecriture",IF('EDT-1niveau'!F41="M","MATHEMATIQUES",IF('EDT-1niveau'!F41="F","FRANCAIS",IF('EDT-1niveau'!F41="LC","FRANCAIS"&amp;CHAR(10)&amp;"Lecture et comp. de l'écrit",IF('EDT-1niveau'!F41="CLA","FRANCAIS"&amp;CHAR(10)&amp;"Culture littéraire et artistique",IF('EDT-1niveau'!F41="LO","FRANCAIS"&amp;CHAR(10)&amp;"Langage oral",IF('EDT-1niveau'!F41="L","FRANCAIS"&amp;CHAR(10)&amp;"Lexique",IF('EDT-1niveau'!F41="CM","MATHEMATIQUES"&amp;CHAR(10)&amp;"Calcul mental",IF('EDT-1niveau'!F41="GM","MATHEMATIQUES"&amp;CHAR(10)&amp;"Grandeurs et mesures",IF('EDT-1niveau'!F41="NC","MATHEMATIQUES"&amp;CHAR(10)&amp;"Nombres et calculs",IF('EDT-1niveau'!F41="EG","MATHEMATIQUES"&amp;CHAR(10)&amp;"Espace et Géométrie",IF('EDT-1niveau'!F41="S","Sciences et technologie",IF('EDT-1niveau'!F41="H","Histoire",IF('EDT-1niveau'!F41="Geo","Géographie",IF('EDT-1niveau'!F41="EMC","Enseig. mor. et civ.",IF('EDT-1niveau'!F41="EPS","Educ. phys. et sportive",IF('EDT-1niveau'!F41="EM","Educ. musicale",IF('EDT-1niveau'!F41="AP","Arts plastiques",IF('EDT-1niveau'!F41="HDA","Hist. des arts",IF('EDT-1niveau'!F41="QM","Questionner le monde",IF('EDT-1niveau'!F41="LV","Langue vivante",IF('EDT-1niveau'!F41="APC","Activ. pédag. complémentaires",""))))))))))))))))))))))))))</f>
        <v/>
      </c>
      <c r="P37" s="39" t="str">
        <f t="shared" si="3"/>
        <v/>
      </c>
      <c r="R37" s="35" t="s">
        <v>35</v>
      </c>
      <c r="S37" s="41">
        <f>COUNTIF($B$4:$N$150,R37)*'POUR COMMENCER'!$H$29</f>
        <v>0</v>
      </c>
    </row>
    <row r="38" spans="1:19" x14ac:dyDescent="0.3">
      <c r="A38" s="4" t="e">
        <f>IF('POUR COMMENCER'!$E$14&gt;=A37,A37+'POUR COMMENCER'!$H$29,"")</f>
        <v>#VALUE!</v>
      </c>
      <c r="B38" s="100" t="str">
        <f>'EDT-1niveau'!B42</f>
        <v/>
      </c>
      <c r="C38" s="14" t="str">
        <f>IF('EDT-1niveau'!B42="O","FRANCAIS"&amp;CHAR(10)&amp;"Orthographe",IF('EDT-1niveau'!B42="rec","RECREATION",IF('EDT-1niveau'!B42="p","Pause méridienne",IF('EDT-1niveau'!B42="G","FRANCAIS"&amp;CHAR(10)&amp;"Grammaire",IF('EDT-1niveau'!B42="E","FRANCAIS"&amp;CHAR(10)&amp;"Ecriture",IF('EDT-1niveau'!B42="M","MATHEMATIQUES",IF('EDT-1niveau'!B42="F","FRANCAIS",IF('EDT-1niveau'!B42="LC","FRANCAIS"&amp;CHAR(10)&amp;"Lecture et comp. de l'écrit",IF('EDT-1niveau'!B42="CLA","FRANCAIS"&amp;CHAR(10)&amp;"Culture littéraire et artistique",IF('EDT-1niveau'!B42="LO","FRANCAIS"&amp;CHAR(10)&amp;"Langage oral",IF('EDT-1niveau'!B42="L","FRANCAIS"&amp;CHAR(10)&amp;"Lexique",IF('EDT-1niveau'!B42="CM","MATHEMATIQUES"&amp;CHAR(10)&amp;"Calcul mental",IF('EDT-1niveau'!B42="GM","MATHEMATIQUES"&amp;CHAR(10)&amp;"Grandeurs et mesures",IF('EDT-1niveau'!B42="NC","MATHEMATIQUES"&amp;CHAR(10)&amp;"Nombres et calculs",IF('EDT-1niveau'!B42="EG","MATHEMATIQUES"&amp;CHAR(10)&amp;"Espace et Géométrie",IF('EDT-1niveau'!B42="S","Sciences et technologie",IF('EDT-1niveau'!B42="H","Histoire",IF('EDT-1niveau'!B42="Geo","Géographie",IF('EDT-1niveau'!B42="EMC","Enseig. mor. et civ.",IF('EDT-1niveau'!B42="EPS","Educ. phys. et sportive",IF('EDT-1niveau'!B42="EM","Educ. musicale",IF('EDT-1niveau'!B42="AP","Arts plastiques",IF('EDT-1niveau'!B42="HDA","Hist. des arts",IF('EDT-1niveau'!B42="QM","Questionner le monde",IF('EDT-1niveau'!B42="LV","Langue vivante",IF('EDT-1niveau'!B42="APC","Activ. pédag. complémentaires",""))))))))))))))))))))))))))</f>
        <v/>
      </c>
      <c r="D38" s="14" t="str">
        <f t="shared" si="0"/>
        <v/>
      </c>
      <c r="E38" s="100" t="str">
        <f>'EDT-1niveau'!C42</f>
        <v/>
      </c>
      <c r="F38" s="14" t="str">
        <f>IF('EDT-1niveau'!C42="O","FRANCAIS"&amp;CHAR(10)&amp;"Orthographe",IF('EDT-1niveau'!C42="rec","RECREATION",IF('EDT-1niveau'!C42="p","Pause méridienne",IF('EDT-1niveau'!C42="G","FRANCAIS"&amp;CHAR(10)&amp;"Grammaire",IF('EDT-1niveau'!C42="E","FRANCAIS"&amp;CHAR(10)&amp;"Ecriture",IF('EDT-1niveau'!C42="M","MATHEMATIQUES",IF('EDT-1niveau'!C42="F","FRANCAIS",IF('EDT-1niveau'!C42="LC","FRANCAIS"&amp;CHAR(10)&amp;"Lecture et comp. de l'écrit",IF('EDT-1niveau'!C42="CLA","FRANCAIS"&amp;CHAR(10)&amp;"Culture littéraire et artistique",IF('EDT-1niveau'!C42="LO","FRANCAIS"&amp;CHAR(10)&amp;"Langage oral",IF('EDT-1niveau'!C42="L","FRANCAIS"&amp;CHAR(10)&amp;"Lexique",IF('EDT-1niveau'!C42="CM","MATHEMATIQUES"&amp;CHAR(10)&amp;"Calcul mental",IF('EDT-1niveau'!C42="GM","MATHEMATIQUES"&amp;CHAR(10)&amp;"Grandeurs et mesures",IF('EDT-1niveau'!C42="NC","MATHEMATIQUES"&amp;CHAR(10)&amp;"Nombres et calculs",IF('EDT-1niveau'!C42="EG","MATHEMATIQUES"&amp;CHAR(10)&amp;"Espace et Géométrie",IF('EDT-1niveau'!C42="S","Sciences et technologie",IF('EDT-1niveau'!C42="H","Histoire",IF('EDT-1niveau'!C42="Geo","Géographie",IF('EDT-1niveau'!C42="EMC","Enseig. mor. et civ.",IF('EDT-1niveau'!C42="EPS","Educ. phys. et sportive",IF('EDT-1niveau'!C42="EM","Educ. musicale",IF('EDT-1niveau'!C42="AP","Arts plastiques",IF('EDT-1niveau'!C42="HDA","Hist. des arts",IF('EDT-1niveau'!C42="QM","Questionner le monde",IF('EDT-1niveau'!C42="LV","Langue vivante",IF('EDT-1niveau'!C42="APC","Activ. pédag. complémentaires",""))))))))))))))))))))))))))</f>
        <v/>
      </c>
      <c r="G38" s="14" t="str">
        <f t="shared" si="1"/>
        <v/>
      </c>
      <c r="H38" s="100" t="str">
        <f>'EDT-1niveau'!D42</f>
        <v/>
      </c>
      <c r="I38" s="14" t="str">
        <f>IF('EDT-1niveau'!D42="O","FRANCAIS"&amp;CHAR(10)&amp;"Orthographe",IF('EDT-1niveau'!D42="rec","RECREATION",IF('EDT-1niveau'!D42="p","Pause méridienne",IF('EDT-1niveau'!D42="G","FRANCAIS"&amp;CHAR(10)&amp;"Grammaire",IF('EDT-1niveau'!D42="E","FRANCAIS"&amp;CHAR(10)&amp;"Ecriture",IF('EDT-1niveau'!D42="M","MATHEMATIQUES",IF('EDT-1niveau'!D42="F","FRANCAIS",IF('EDT-1niveau'!D42="LC","FRANCAIS"&amp;CHAR(10)&amp;"Lecture et comp. de l'écrit",IF('EDT-1niveau'!D42="CLA","FRANCAIS"&amp;CHAR(10)&amp;"Culture littéraire et artistique",IF('EDT-1niveau'!D42="LO","FRANCAIS"&amp;CHAR(10)&amp;"Langage oral",IF('EDT-1niveau'!D42="L","FRANCAIS"&amp;CHAR(10)&amp;"Lexique",IF('EDT-1niveau'!D42="CM","MATHEMATIQUES"&amp;CHAR(10)&amp;"Calcul mental",IF('EDT-1niveau'!D42="GM","MATHEMATIQUES"&amp;CHAR(10)&amp;"Grandeurs et mesures",IF('EDT-1niveau'!D42="NC","MATHEMATIQUES"&amp;CHAR(10)&amp;"Nombres et calculs",IF('EDT-1niveau'!D42="EG","MATHEMATIQUES"&amp;CHAR(10)&amp;"Espace et Géométrie",IF('EDT-1niveau'!D42="S","Sciences et technologie",IF('EDT-1niveau'!D42="H","Histoire",IF('EDT-1niveau'!D42="Geo","Géographie",IF('EDT-1niveau'!D42="EMC","Enseig. mor. et civ.",IF('EDT-1niveau'!D42="EPS","Educ. phys. et sportive",IF('EDT-1niveau'!D42="EM","Educ. musicale",IF('EDT-1niveau'!D42="AP","Arts plastiques",IF('EDT-1niveau'!D42="HDA","Hist. des arts",IF('EDT-1niveau'!D42="QM","Questionner le monde",IF('EDT-1niveau'!D42="LV","Langue vivante",IF('EDT-1niveau'!D42="APC","Activ. pédag. complémentaires",""))))))))))))))))))))))))))</f>
        <v/>
      </c>
      <c r="J38" s="14" t="str">
        <f t="shared" si="4"/>
        <v/>
      </c>
      <c r="K38" s="100" t="str">
        <f>'EDT-1niveau'!E42</f>
        <v/>
      </c>
      <c r="L38" s="14" t="str">
        <f>IF('EDT-1niveau'!E42="O","FRANCAIS"&amp;CHAR(10)&amp;"Orthographe",IF('EDT-1niveau'!E42="rec","RECREATION",IF('EDT-1niveau'!E42="p","Pause méridienne",IF('EDT-1niveau'!E42="G","FRANCAIS"&amp;CHAR(10)&amp;"Grammaire",IF('EDT-1niveau'!E42="E","FRANCAIS"&amp;CHAR(10)&amp;"Ecriture",IF('EDT-1niveau'!E42="M","MATHEMATIQUES",IF('EDT-1niveau'!E42="F","FRANCAIS",IF('EDT-1niveau'!E42="LC","FRANCAIS"&amp;CHAR(10)&amp;"Lecture et comp. de l'écrit",IF('EDT-1niveau'!E42="CLA","FRANCAIS"&amp;CHAR(10)&amp;"Culture littéraire et artistique",IF('EDT-1niveau'!E42="LO","FRANCAIS"&amp;CHAR(10)&amp;"Langage oral",IF('EDT-1niveau'!E42="L","FRANCAIS"&amp;CHAR(10)&amp;"Lexique",IF('EDT-1niveau'!E42="CM","MATHEMATIQUES"&amp;CHAR(10)&amp;"Calcul mental",IF('EDT-1niveau'!E42="GM","MATHEMATIQUES"&amp;CHAR(10)&amp;"Grandeurs et mesures",IF('EDT-1niveau'!E42="NC","MATHEMATIQUES"&amp;CHAR(10)&amp;"Nombres et calculs",IF('EDT-1niveau'!E42="EG","MATHEMATIQUES"&amp;CHAR(10)&amp;"Espace et Géométrie",IF('EDT-1niveau'!E42="S","Sciences et technologie",IF('EDT-1niveau'!E42="H","Histoire",IF('EDT-1niveau'!E42="Geo","Géographie",IF('EDT-1niveau'!E42="EMC","Enseig. mor. et civ.",IF('EDT-1niveau'!E42="EPS","Educ. phys. et sportive",IF('EDT-1niveau'!E42="EM","Educ. musicale",IF('EDT-1niveau'!E42="AP","Arts plastiques",IF('EDT-1niveau'!E42="HDA","Hist. des arts",IF('EDT-1niveau'!E42="QM","Questionner le monde",IF('EDT-1niveau'!E42="LV","Langue vivante",IF('EDT-1niveau'!E42="APC","Activ. pédag. complémentaires",""))))))))))))))))))))))))))</f>
        <v/>
      </c>
      <c r="M38" s="14" t="str">
        <f t="shared" si="2"/>
        <v/>
      </c>
      <c r="N38" s="100" t="str">
        <f>'EDT-1niveau'!F42</f>
        <v/>
      </c>
      <c r="O38" s="14" t="str">
        <f>IF('EDT-1niveau'!F42="O","FRANCAIS"&amp;CHAR(10)&amp;"Orthographe",IF('EDT-1niveau'!F42="rec","RECREATION",IF('EDT-1niveau'!F42="p","Pause méridienne",IF('EDT-1niveau'!F42="G","FRANCAIS"&amp;CHAR(10)&amp;"Grammaire",IF('EDT-1niveau'!F42="E","FRANCAIS"&amp;CHAR(10)&amp;"Ecriture",IF('EDT-1niveau'!F42="M","MATHEMATIQUES",IF('EDT-1niveau'!F42="F","FRANCAIS",IF('EDT-1niveau'!F42="LC","FRANCAIS"&amp;CHAR(10)&amp;"Lecture et comp. de l'écrit",IF('EDT-1niveau'!F42="CLA","FRANCAIS"&amp;CHAR(10)&amp;"Culture littéraire et artistique",IF('EDT-1niveau'!F42="LO","FRANCAIS"&amp;CHAR(10)&amp;"Langage oral",IF('EDT-1niveau'!F42="L","FRANCAIS"&amp;CHAR(10)&amp;"Lexique",IF('EDT-1niveau'!F42="CM","MATHEMATIQUES"&amp;CHAR(10)&amp;"Calcul mental",IF('EDT-1niveau'!F42="GM","MATHEMATIQUES"&amp;CHAR(10)&amp;"Grandeurs et mesures",IF('EDT-1niveau'!F42="NC","MATHEMATIQUES"&amp;CHAR(10)&amp;"Nombres et calculs",IF('EDT-1niveau'!F42="EG","MATHEMATIQUES"&amp;CHAR(10)&amp;"Espace et Géométrie",IF('EDT-1niveau'!F42="S","Sciences et technologie",IF('EDT-1niveau'!F42="H","Histoire",IF('EDT-1niveau'!F42="Geo","Géographie",IF('EDT-1niveau'!F42="EMC","Enseig. mor. et civ.",IF('EDT-1niveau'!F42="EPS","Educ. phys. et sportive",IF('EDT-1niveau'!F42="EM","Educ. musicale",IF('EDT-1niveau'!F42="AP","Arts plastiques",IF('EDT-1niveau'!F42="HDA","Hist. des arts",IF('EDT-1niveau'!F42="QM","Questionner le monde",IF('EDT-1niveau'!F42="LV","Langue vivante",IF('EDT-1niveau'!F42="APC","Activ. pédag. complémentaires",""))))))))))))))))))))))))))</f>
        <v/>
      </c>
      <c r="P38" s="39" t="str">
        <f t="shared" si="3"/>
        <v/>
      </c>
      <c r="R38" s="36"/>
      <c r="S38" s="41"/>
    </row>
    <row r="39" spans="1:19" x14ac:dyDescent="0.3">
      <c r="A39" s="4" t="e">
        <f>IF('POUR COMMENCER'!$E$14&gt;=A38,A38+'POUR COMMENCER'!$H$29,"")</f>
        <v>#VALUE!</v>
      </c>
      <c r="B39" s="100" t="str">
        <f>'EDT-1niveau'!B43</f>
        <v/>
      </c>
      <c r="C39" s="14" t="str">
        <f>IF('EDT-1niveau'!B43="O","FRANCAIS"&amp;CHAR(10)&amp;"Orthographe",IF('EDT-1niveau'!B43="rec","RECREATION",IF('EDT-1niveau'!B43="p","Pause méridienne",IF('EDT-1niveau'!B43="G","FRANCAIS"&amp;CHAR(10)&amp;"Grammaire",IF('EDT-1niveau'!B43="E","FRANCAIS"&amp;CHAR(10)&amp;"Ecriture",IF('EDT-1niveau'!B43="M","MATHEMATIQUES",IF('EDT-1niveau'!B43="F","FRANCAIS",IF('EDT-1niveau'!B43="LC","FRANCAIS"&amp;CHAR(10)&amp;"Lecture et comp. de l'écrit",IF('EDT-1niveau'!B43="CLA","FRANCAIS"&amp;CHAR(10)&amp;"Culture littéraire et artistique",IF('EDT-1niveau'!B43="LO","FRANCAIS"&amp;CHAR(10)&amp;"Langage oral",IF('EDT-1niveau'!B43="L","FRANCAIS"&amp;CHAR(10)&amp;"Lexique",IF('EDT-1niveau'!B43="CM","MATHEMATIQUES"&amp;CHAR(10)&amp;"Calcul mental",IF('EDT-1niveau'!B43="GM","MATHEMATIQUES"&amp;CHAR(10)&amp;"Grandeurs et mesures",IF('EDT-1niveau'!B43="NC","MATHEMATIQUES"&amp;CHAR(10)&amp;"Nombres et calculs",IF('EDT-1niveau'!B43="EG","MATHEMATIQUES"&amp;CHAR(10)&amp;"Espace et Géométrie",IF('EDT-1niveau'!B43="S","Sciences et technologie",IF('EDT-1niveau'!B43="H","Histoire",IF('EDT-1niveau'!B43="Geo","Géographie",IF('EDT-1niveau'!B43="EMC","Enseig. mor. et civ.",IF('EDT-1niveau'!B43="EPS","Educ. phys. et sportive",IF('EDT-1niveau'!B43="EM","Educ. musicale",IF('EDT-1niveau'!B43="AP","Arts plastiques",IF('EDT-1niveau'!B43="HDA","Hist. des arts",IF('EDT-1niveau'!B43="QM","Questionner le monde",IF('EDT-1niveau'!B43="LV","Langue vivante",IF('EDT-1niveau'!B43="APC","Activ. pédag. complémentaires",""))))))))))))))))))))))))))</f>
        <v/>
      </c>
      <c r="D39" s="14" t="str">
        <f t="shared" si="0"/>
        <v/>
      </c>
      <c r="E39" s="100" t="str">
        <f>'EDT-1niveau'!C43</f>
        <v/>
      </c>
      <c r="F39" s="14" t="str">
        <f>IF('EDT-1niveau'!C43="O","FRANCAIS"&amp;CHAR(10)&amp;"Orthographe",IF('EDT-1niveau'!C43="rec","RECREATION",IF('EDT-1niveau'!C43="p","Pause méridienne",IF('EDT-1niveau'!C43="G","FRANCAIS"&amp;CHAR(10)&amp;"Grammaire",IF('EDT-1niveau'!C43="E","FRANCAIS"&amp;CHAR(10)&amp;"Ecriture",IF('EDT-1niveau'!C43="M","MATHEMATIQUES",IF('EDT-1niveau'!C43="F","FRANCAIS",IF('EDT-1niveau'!C43="LC","FRANCAIS"&amp;CHAR(10)&amp;"Lecture et comp. de l'écrit",IF('EDT-1niveau'!C43="CLA","FRANCAIS"&amp;CHAR(10)&amp;"Culture littéraire et artistique",IF('EDT-1niveau'!C43="LO","FRANCAIS"&amp;CHAR(10)&amp;"Langage oral",IF('EDT-1niveau'!C43="L","FRANCAIS"&amp;CHAR(10)&amp;"Lexique",IF('EDT-1niveau'!C43="CM","MATHEMATIQUES"&amp;CHAR(10)&amp;"Calcul mental",IF('EDT-1niveau'!C43="GM","MATHEMATIQUES"&amp;CHAR(10)&amp;"Grandeurs et mesures",IF('EDT-1niveau'!C43="NC","MATHEMATIQUES"&amp;CHAR(10)&amp;"Nombres et calculs",IF('EDT-1niveau'!C43="EG","MATHEMATIQUES"&amp;CHAR(10)&amp;"Espace et Géométrie",IF('EDT-1niveau'!C43="S","Sciences et technologie",IF('EDT-1niveau'!C43="H","Histoire",IF('EDT-1niveau'!C43="Geo","Géographie",IF('EDT-1niveau'!C43="EMC","Enseig. mor. et civ.",IF('EDT-1niveau'!C43="EPS","Educ. phys. et sportive",IF('EDT-1niveau'!C43="EM","Educ. musicale",IF('EDT-1niveau'!C43="AP","Arts plastiques",IF('EDT-1niveau'!C43="HDA","Hist. des arts",IF('EDT-1niveau'!C43="QM","Questionner le monde",IF('EDT-1niveau'!C43="LV","Langue vivante",IF('EDT-1niveau'!C43="APC","Activ. pédag. complémentaires",""))))))))))))))))))))))))))</f>
        <v/>
      </c>
      <c r="G39" s="14" t="str">
        <f t="shared" si="1"/>
        <v/>
      </c>
      <c r="H39" s="100" t="str">
        <f>'EDT-1niveau'!D43</f>
        <v/>
      </c>
      <c r="I39" s="14" t="str">
        <f>IF('EDT-1niveau'!D43="O","FRANCAIS"&amp;CHAR(10)&amp;"Orthographe",IF('EDT-1niveau'!D43="rec","RECREATION",IF('EDT-1niveau'!D43="p","Pause méridienne",IF('EDT-1niveau'!D43="G","FRANCAIS"&amp;CHAR(10)&amp;"Grammaire",IF('EDT-1niveau'!D43="E","FRANCAIS"&amp;CHAR(10)&amp;"Ecriture",IF('EDT-1niveau'!D43="M","MATHEMATIQUES",IF('EDT-1niveau'!D43="F","FRANCAIS",IF('EDT-1niveau'!D43="LC","FRANCAIS"&amp;CHAR(10)&amp;"Lecture et comp. de l'écrit",IF('EDT-1niveau'!D43="CLA","FRANCAIS"&amp;CHAR(10)&amp;"Culture littéraire et artistique",IF('EDT-1niveau'!D43="LO","FRANCAIS"&amp;CHAR(10)&amp;"Langage oral",IF('EDT-1niveau'!D43="L","FRANCAIS"&amp;CHAR(10)&amp;"Lexique",IF('EDT-1niveau'!D43="CM","MATHEMATIQUES"&amp;CHAR(10)&amp;"Calcul mental",IF('EDT-1niveau'!D43="GM","MATHEMATIQUES"&amp;CHAR(10)&amp;"Grandeurs et mesures",IF('EDT-1niveau'!D43="NC","MATHEMATIQUES"&amp;CHAR(10)&amp;"Nombres et calculs",IF('EDT-1niveau'!D43="EG","MATHEMATIQUES"&amp;CHAR(10)&amp;"Espace et Géométrie",IF('EDT-1niveau'!D43="S","Sciences et technologie",IF('EDT-1niveau'!D43="H","Histoire",IF('EDT-1niveau'!D43="Geo","Géographie",IF('EDT-1niveau'!D43="EMC","Enseig. mor. et civ.",IF('EDT-1niveau'!D43="EPS","Educ. phys. et sportive",IF('EDT-1niveau'!D43="EM","Educ. musicale",IF('EDT-1niveau'!D43="AP","Arts plastiques",IF('EDT-1niveau'!D43="HDA","Hist. des arts",IF('EDT-1niveau'!D43="QM","Questionner le monde",IF('EDT-1niveau'!D43="LV","Langue vivante",IF('EDT-1niveau'!D43="APC","Activ. pédag. complémentaires",""))))))))))))))))))))))))))</f>
        <v/>
      </c>
      <c r="J39" s="14" t="str">
        <f t="shared" si="4"/>
        <v/>
      </c>
      <c r="K39" s="100" t="str">
        <f>'EDT-1niveau'!E43</f>
        <v/>
      </c>
      <c r="L39" s="14" t="str">
        <f>IF('EDT-1niveau'!E43="O","FRANCAIS"&amp;CHAR(10)&amp;"Orthographe",IF('EDT-1niveau'!E43="rec","RECREATION",IF('EDT-1niveau'!E43="p","Pause méridienne",IF('EDT-1niveau'!E43="G","FRANCAIS"&amp;CHAR(10)&amp;"Grammaire",IF('EDT-1niveau'!E43="E","FRANCAIS"&amp;CHAR(10)&amp;"Ecriture",IF('EDT-1niveau'!E43="M","MATHEMATIQUES",IF('EDT-1niveau'!E43="F","FRANCAIS",IF('EDT-1niveau'!E43="LC","FRANCAIS"&amp;CHAR(10)&amp;"Lecture et comp. de l'écrit",IF('EDT-1niveau'!E43="CLA","FRANCAIS"&amp;CHAR(10)&amp;"Culture littéraire et artistique",IF('EDT-1niveau'!E43="LO","FRANCAIS"&amp;CHAR(10)&amp;"Langage oral",IF('EDT-1niveau'!E43="L","FRANCAIS"&amp;CHAR(10)&amp;"Lexique",IF('EDT-1niveau'!E43="CM","MATHEMATIQUES"&amp;CHAR(10)&amp;"Calcul mental",IF('EDT-1niveau'!E43="GM","MATHEMATIQUES"&amp;CHAR(10)&amp;"Grandeurs et mesures",IF('EDT-1niveau'!E43="NC","MATHEMATIQUES"&amp;CHAR(10)&amp;"Nombres et calculs",IF('EDT-1niveau'!E43="EG","MATHEMATIQUES"&amp;CHAR(10)&amp;"Espace et Géométrie",IF('EDT-1niveau'!E43="S","Sciences et technologie",IF('EDT-1niveau'!E43="H","Histoire",IF('EDT-1niveau'!E43="Geo","Géographie",IF('EDT-1niveau'!E43="EMC","Enseig. mor. et civ.",IF('EDT-1niveau'!E43="EPS","Educ. phys. et sportive",IF('EDT-1niveau'!E43="EM","Educ. musicale",IF('EDT-1niveau'!E43="AP","Arts plastiques",IF('EDT-1niveau'!E43="HDA","Hist. des arts",IF('EDT-1niveau'!E43="QM","Questionner le monde",IF('EDT-1niveau'!E43="LV","Langue vivante",IF('EDT-1niveau'!E43="APC","Activ. pédag. complémentaires",""))))))))))))))))))))))))))</f>
        <v/>
      </c>
      <c r="M39" s="14" t="str">
        <f t="shared" si="2"/>
        <v/>
      </c>
      <c r="N39" s="100" t="str">
        <f>'EDT-1niveau'!F43</f>
        <v/>
      </c>
      <c r="O39" s="14" t="str">
        <f>IF('EDT-1niveau'!F43="O","FRANCAIS"&amp;CHAR(10)&amp;"Orthographe",IF('EDT-1niveau'!F43="rec","RECREATION",IF('EDT-1niveau'!F43="p","Pause méridienne",IF('EDT-1niveau'!F43="G","FRANCAIS"&amp;CHAR(10)&amp;"Grammaire",IF('EDT-1niveau'!F43="E","FRANCAIS"&amp;CHAR(10)&amp;"Ecriture",IF('EDT-1niveau'!F43="M","MATHEMATIQUES",IF('EDT-1niveau'!F43="F","FRANCAIS",IF('EDT-1niveau'!F43="LC","FRANCAIS"&amp;CHAR(10)&amp;"Lecture et comp. de l'écrit",IF('EDT-1niveau'!F43="CLA","FRANCAIS"&amp;CHAR(10)&amp;"Culture littéraire et artistique",IF('EDT-1niveau'!F43="LO","FRANCAIS"&amp;CHAR(10)&amp;"Langage oral",IF('EDT-1niveau'!F43="L","FRANCAIS"&amp;CHAR(10)&amp;"Lexique",IF('EDT-1niveau'!F43="CM","MATHEMATIQUES"&amp;CHAR(10)&amp;"Calcul mental",IF('EDT-1niveau'!F43="GM","MATHEMATIQUES"&amp;CHAR(10)&amp;"Grandeurs et mesures",IF('EDT-1niveau'!F43="NC","MATHEMATIQUES"&amp;CHAR(10)&amp;"Nombres et calculs",IF('EDT-1niveau'!F43="EG","MATHEMATIQUES"&amp;CHAR(10)&amp;"Espace et Géométrie",IF('EDT-1niveau'!F43="S","Sciences et technologie",IF('EDT-1niveau'!F43="H","Histoire",IF('EDT-1niveau'!F43="Geo","Géographie",IF('EDT-1niveau'!F43="EMC","Enseig. mor. et civ.",IF('EDT-1niveau'!F43="EPS","Educ. phys. et sportive",IF('EDT-1niveau'!F43="EM","Educ. musicale",IF('EDT-1niveau'!F43="AP","Arts plastiques",IF('EDT-1niveau'!F43="HDA","Hist. des arts",IF('EDT-1niveau'!F43="QM","Questionner le monde",IF('EDT-1niveau'!F43="LV","Langue vivante",IF('EDT-1niveau'!F43="APC","Activ. pédag. complémentaires",""))))))))))))))))))))))))))</f>
        <v/>
      </c>
      <c r="P39" s="39" t="str">
        <f t="shared" si="3"/>
        <v/>
      </c>
      <c r="R39" s="37" t="s">
        <v>36</v>
      </c>
      <c r="S39" s="42">
        <f>SUM(S40:S42)</f>
        <v>0</v>
      </c>
    </row>
    <row r="40" spans="1:19" x14ac:dyDescent="0.3">
      <c r="A40" s="4" t="e">
        <f>IF('POUR COMMENCER'!$E$14&gt;=A39,A39+'POUR COMMENCER'!$H$29,"")</f>
        <v>#VALUE!</v>
      </c>
      <c r="B40" s="100" t="str">
        <f>'EDT-1niveau'!B44</f>
        <v/>
      </c>
      <c r="C40" s="14" t="str">
        <f>IF('EDT-1niveau'!B44="O","FRANCAIS"&amp;CHAR(10)&amp;"Orthographe",IF('EDT-1niveau'!B44="rec","RECREATION",IF('EDT-1niveau'!B44="p","Pause méridienne",IF('EDT-1niveau'!B44="G","FRANCAIS"&amp;CHAR(10)&amp;"Grammaire",IF('EDT-1niveau'!B44="E","FRANCAIS"&amp;CHAR(10)&amp;"Ecriture",IF('EDT-1niveau'!B44="M","MATHEMATIQUES",IF('EDT-1niveau'!B44="F","FRANCAIS",IF('EDT-1niveau'!B44="LC","FRANCAIS"&amp;CHAR(10)&amp;"Lecture et comp. de l'écrit",IF('EDT-1niveau'!B44="CLA","FRANCAIS"&amp;CHAR(10)&amp;"Culture littéraire et artistique",IF('EDT-1niveau'!B44="LO","FRANCAIS"&amp;CHAR(10)&amp;"Langage oral",IF('EDT-1niveau'!B44="L","FRANCAIS"&amp;CHAR(10)&amp;"Lexique",IF('EDT-1niveau'!B44="CM","MATHEMATIQUES"&amp;CHAR(10)&amp;"Calcul mental",IF('EDT-1niveau'!B44="GM","MATHEMATIQUES"&amp;CHAR(10)&amp;"Grandeurs et mesures",IF('EDT-1niveau'!B44="NC","MATHEMATIQUES"&amp;CHAR(10)&amp;"Nombres et calculs",IF('EDT-1niveau'!B44="EG","MATHEMATIQUES"&amp;CHAR(10)&amp;"Espace et Géométrie",IF('EDT-1niveau'!B44="S","Sciences et technologie",IF('EDT-1niveau'!B44="H","Histoire",IF('EDT-1niveau'!B44="Geo","Géographie",IF('EDT-1niveau'!B44="EMC","Enseig. mor. et civ.",IF('EDT-1niveau'!B44="EPS","Educ. phys. et sportive",IF('EDT-1niveau'!B44="EM","Educ. musicale",IF('EDT-1niveau'!B44="AP","Arts plastiques",IF('EDT-1niveau'!B44="HDA","Hist. des arts",IF('EDT-1niveau'!B44="QM","Questionner le monde",IF('EDT-1niveau'!B44="LV","Langue vivante",IF('EDT-1niveau'!B44="APC","Activ. pédag. complémentaires",""))))))))))))))))))))))))))</f>
        <v/>
      </c>
      <c r="D40" s="14" t="str">
        <f t="shared" si="0"/>
        <v/>
      </c>
      <c r="E40" s="100" t="str">
        <f>'EDT-1niveau'!C44</f>
        <v/>
      </c>
      <c r="F40" s="14" t="str">
        <f>IF('EDT-1niveau'!C44="O","FRANCAIS"&amp;CHAR(10)&amp;"Orthographe",IF('EDT-1niveau'!C44="rec","RECREATION",IF('EDT-1niveau'!C44="p","Pause méridienne",IF('EDT-1niveau'!C44="G","FRANCAIS"&amp;CHAR(10)&amp;"Grammaire",IF('EDT-1niveau'!C44="E","FRANCAIS"&amp;CHAR(10)&amp;"Ecriture",IF('EDT-1niveau'!C44="M","MATHEMATIQUES",IF('EDT-1niveau'!C44="F","FRANCAIS",IF('EDT-1niveau'!C44="LC","FRANCAIS"&amp;CHAR(10)&amp;"Lecture et comp. de l'écrit",IF('EDT-1niveau'!C44="CLA","FRANCAIS"&amp;CHAR(10)&amp;"Culture littéraire et artistique",IF('EDT-1niveau'!C44="LO","FRANCAIS"&amp;CHAR(10)&amp;"Langage oral",IF('EDT-1niveau'!C44="L","FRANCAIS"&amp;CHAR(10)&amp;"Lexique",IF('EDT-1niveau'!C44="CM","MATHEMATIQUES"&amp;CHAR(10)&amp;"Calcul mental",IF('EDT-1niveau'!C44="GM","MATHEMATIQUES"&amp;CHAR(10)&amp;"Grandeurs et mesures",IF('EDT-1niveau'!C44="NC","MATHEMATIQUES"&amp;CHAR(10)&amp;"Nombres et calculs",IF('EDT-1niveau'!C44="EG","MATHEMATIQUES"&amp;CHAR(10)&amp;"Espace et Géométrie",IF('EDT-1niveau'!C44="S","Sciences et technologie",IF('EDT-1niveau'!C44="H","Histoire",IF('EDT-1niveau'!C44="Geo","Géographie",IF('EDT-1niveau'!C44="EMC","Enseig. mor. et civ.",IF('EDT-1niveau'!C44="EPS","Educ. phys. et sportive",IF('EDT-1niveau'!C44="EM","Educ. musicale",IF('EDT-1niveau'!C44="AP","Arts plastiques",IF('EDT-1niveau'!C44="HDA","Hist. des arts",IF('EDT-1niveau'!C44="QM","Questionner le monde",IF('EDT-1niveau'!C44="LV","Langue vivante",IF('EDT-1niveau'!C44="APC","Activ. pédag. complémentaires",""))))))))))))))))))))))))))</f>
        <v/>
      </c>
      <c r="G40" s="14" t="str">
        <f t="shared" si="1"/>
        <v/>
      </c>
      <c r="H40" s="100" t="str">
        <f>'EDT-1niveau'!D44</f>
        <v/>
      </c>
      <c r="I40" s="14" t="str">
        <f>IF('EDT-1niveau'!D44="O","FRANCAIS"&amp;CHAR(10)&amp;"Orthographe",IF('EDT-1niveau'!D44="rec","RECREATION",IF('EDT-1niveau'!D44="p","Pause méridienne",IF('EDT-1niveau'!D44="G","FRANCAIS"&amp;CHAR(10)&amp;"Grammaire",IF('EDT-1niveau'!D44="E","FRANCAIS"&amp;CHAR(10)&amp;"Ecriture",IF('EDT-1niveau'!D44="M","MATHEMATIQUES",IF('EDT-1niveau'!D44="F","FRANCAIS",IF('EDT-1niveau'!D44="LC","FRANCAIS"&amp;CHAR(10)&amp;"Lecture et comp. de l'écrit",IF('EDT-1niveau'!D44="CLA","FRANCAIS"&amp;CHAR(10)&amp;"Culture littéraire et artistique",IF('EDT-1niveau'!D44="LO","FRANCAIS"&amp;CHAR(10)&amp;"Langage oral",IF('EDT-1niveau'!D44="L","FRANCAIS"&amp;CHAR(10)&amp;"Lexique",IF('EDT-1niveau'!D44="CM","MATHEMATIQUES"&amp;CHAR(10)&amp;"Calcul mental",IF('EDT-1niveau'!D44="GM","MATHEMATIQUES"&amp;CHAR(10)&amp;"Grandeurs et mesures",IF('EDT-1niveau'!D44="NC","MATHEMATIQUES"&amp;CHAR(10)&amp;"Nombres et calculs",IF('EDT-1niveau'!D44="EG","MATHEMATIQUES"&amp;CHAR(10)&amp;"Espace et Géométrie",IF('EDT-1niveau'!D44="S","Sciences et technologie",IF('EDT-1niveau'!D44="H","Histoire",IF('EDT-1niveau'!D44="Geo","Géographie",IF('EDT-1niveau'!D44="EMC","Enseig. mor. et civ.",IF('EDT-1niveau'!D44="EPS","Educ. phys. et sportive",IF('EDT-1niveau'!D44="EM","Educ. musicale",IF('EDT-1niveau'!D44="AP","Arts plastiques",IF('EDT-1niveau'!D44="HDA","Hist. des arts",IF('EDT-1niveau'!D44="QM","Questionner le monde",IF('EDT-1niveau'!D44="LV","Langue vivante",IF('EDT-1niveau'!D44="APC","Activ. pédag. complémentaires",""))))))))))))))))))))))))))</f>
        <v/>
      </c>
      <c r="J40" s="14" t="str">
        <f t="shared" si="4"/>
        <v/>
      </c>
      <c r="K40" s="100" t="str">
        <f>'EDT-1niveau'!E44</f>
        <v/>
      </c>
      <c r="L40" s="14" t="str">
        <f>IF('EDT-1niveau'!E44="O","FRANCAIS"&amp;CHAR(10)&amp;"Orthographe",IF('EDT-1niveau'!E44="rec","RECREATION",IF('EDT-1niveau'!E44="p","Pause méridienne",IF('EDT-1niveau'!E44="G","FRANCAIS"&amp;CHAR(10)&amp;"Grammaire",IF('EDT-1niveau'!E44="E","FRANCAIS"&amp;CHAR(10)&amp;"Ecriture",IF('EDT-1niveau'!E44="M","MATHEMATIQUES",IF('EDT-1niveau'!E44="F","FRANCAIS",IF('EDT-1niveau'!E44="LC","FRANCAIS"&amp;CHAR(10)&amp;"Lecture et comp. de l'écrit",IF('EDT-1niveau'!E44="CLA","FRANCAIS"&amp;CHAR(10)&amp;"Culture littéraire et artistique",IF('EDT-1niveau'!E44="LO","FRANCAIS"&amp;CHAR(10)&amp;"Langage oral",IF('EDT-1niveau'!E44="L","FRANCAIS"&amp;CHAR(10)&amp;"Lexique",IF('EDT-1niveau'!E44="CM","MATHEMATIQUES"&amp;CHAR(10)&amp;"Calcul mental",IF('EDT-1niveau'!E44="GM","MATHEMATIQUES"&amp;CHAR(10)&amp;"Grandeurs et mesures",IF('EDT-1niveau'!E44="NC","MATHEMATIQUES"&amp;CHAR(10)&amp;"Nombres et calculs",IF('EDT-1niveau'!E44="EG","MATHEMATIQUES"&amp;CHAR(10)&amp;"Espace et Géométrie",IF('EDT-1niveau'!E44="S","Sciences et technologie",IF('EDT-1niveau'!E44="H","Histoire",IF('EDT-1niveau'!E44="Geo","Géographie",IF('EDT-1niveau'!E44="EMC","Enseig. mor. et civ.",IF('EDT-1niveau'!E44="EPS","Educ. phys. et sportive",IF('EDT-1niveau'!E44="EM","Educ. musicale",IF('EDT-1niveau'!E44="AP","Arts plastiques",IF('EDT-1niveau'!E44="HDA","Hist. des arts",IF('EDT-1niveau'!E44="QM","Questionner le monde",IF('EDT-1niveau'!E44="LV","Langue vivante",IF('EDT-1niveau'!E44="APC","Activ. pédag. complémentaires",""))))))))))))))))))))))))))</f>
        <v/>
      </c>
      <c r="M40" s="14" t="str">
        <f t="shared" si="2"/>
        <v/>
      </c>
      <c r="N40" s="100" t="str">
        <f>'EDT-1niveau'!F44</f>
        <v/>
      </c>
      <c r="O40" s="14" t="str">
        <f>IF('EDT-1niveau'!F44="O","FRANCAIS"&amp;CHAR(10)&amp;"Orthographe",IF('EDT-1niveau'!F44="rec","RECREATION",IF('EDT-1niveau'!F44="p","Pause méridienne",IF('EDT-1niveau'!F44="G","FRANCAIS"&amp;CHAR(10)&amp;"Grammaire",IF('EDT-1niveau'!F44="E","FRANCAIS"&amp;CHAR(10)&amp;"Ecriture",IF('EDT-1niveau'!F44="M","MATHEMATIQUES",IF('EDT-1niveau'!F44="F","FRANCAIS",IF('EDT-1niveau'!F44="LC","FRANCAIS"&amp;CHAR(10)&amp;"Lecture et comp. de l'écrit",IF('EDT-1niveau'!F44="CLA","FRANCAIS"&amp;CHAR(10)&amp;"Culture littéraire et artistique",IF('EDT-1niveau'!F44="LO","FRANCAIS"&amp;CHAR(10)&amp;"Langage oral",IF('EDT-1niveau'!F44="L","FRANCAIS"&amp;CHAR(10)&amp;"Lexique",IF('EDT-1niveau'!F44="CM","MATHEMATIQUES"&amp;CHAR(10)&amp;"Calcul mental",IF('EDT-1niveau'!F44="GM","MATHEMATIQUES"&amp;CHAR(10)&amp;"Grandeurs et mesures",IF('EDT-1niveau'!F44="NC","MATHEMATIQUES"&amp;CHAR(10)&amp;"Nombres et calculs",IF('EDT-1niveau'!F44="EG","MATHEMATIQUES"&amp;CHAR(10)&amp;"Espace et Géométrie",IF('EDT-1niveau'!F44="S","Sciences et technologie",IF('EDT-1niveau'!F44="H","Histoire",IF('EDT-1niveau'!F44="Geo","Géographie",IF('EDT-1niveau'!F44="EMC","Enseig. mor. et civ.",IF('EDT-1niveau'!F44="EPS","Educ. phys. et sportive",IF('EDT-1niveau'!F44="EM","Educ. musicale",IF('EDT-1niveau'!F44="AP","Arts plastiques",IF('EDT-1niveau'!F44="HDA","Hist. des arts",IF('EDT-1niveau'!F44="QM","Questionner le monde",IF('EDT-1niveau'!F44="LV","Langue vivante",IF('EDT-1niveau'!F44="APC","Activ. pédag. complémentaires",""))))))))))))))))))))))))))</f>
        <v/>
      </c>
      <c r="P40" s="39" t="str">
        <f t="shared" si="3"/>
        <v/>
      </c>
      <c r="R40" s="35" t="s">
        <v>37</v>
      </c>
      <c r="S40" s="41">
        <f>COUNTIF($B$4:$N$150,R40)*'POUR COMMENCER'!$H$29</f>
        <v>0</v>
      </c>
    </row>
    <row r="41" spans="1:19" x14ac:dyDescent="0.3">
      <c r="A41" s="4" t="e">
        <f>IF('POUR COMMENCER'!$E$14&gt;=A40,A40+'POUR COMMENCER'!$H$29,"")</f>
        <v>#VALUE!</v>
      </c>
      <c r="B41" s="100" t="str">
        <f>'EDT-1niveau'!B45</f>
        <v/>
      </c>
      <c r="C41" s="14" t="str">
        <f>IF('EDT-1niveau'!B45="O","FRANCAIS"&amp;CHAR(10)&amp;"Orthographe",IF('EDT-1niveau'!B45="rec","RECREATION",IF('EDT-1niveau'!B45="p","Pause méridienne",IF('EDT-1niveau'!B45="G","FRANCAIS"&amp;CHAR(10)&amp;"Grammaire",IF('EDT-1niveau'!B45="E","FRANCAIS"&amp;CHAR(10)&amp;"Ecriture",IF('EDT-1niveau'!B45="M","MATHEMATIQUES",IF('EDT-1niveau'!B45="F","FRANCAIS",IF('EDT-1niveau'!B45="LC","FRANCAIS"&amp;CHAR(10)&amp;"Lecture et comp. de l'écrit",IF('EDT-1niveau'!B45="CLA","FRANCAIS"&amp;CHAR(10)&amp;"Culture littéraire et artistique",IF('EDT-1niveau'!B45="LO","FRANCAIS"&amp;CHAR(10)&amp;"Langage oral",IF('EDT-1niveau'!B45="L","FRANCAIS"&amp;CHAR(10)&amp;"Lexique",IF('EDT-1niveau'!B45="CM","MATHEMATIQUES"&amp;CHAR(10)&amp;"Calcul mental",IF('EDT-1niveau'!B45="GM","MATHEMATIQUES"&amp;CHAR(10)&amp;"Grandeurs et mesures",IF('EDT-1niveau'!B45="NC","MATHEMATIQUES"&amp;CHAR(10)&amp;"Nombres et calculs",IF('EDT-1niveau'!B45="EG","MATHEMATIQUES"&amp;CHAR(10)&amp;"Espace et Géométrie",IF('EDT-1niveau'!B45="S","Sciences et technologie",IF('EDT-1niveau'!B45="H","Histoire",IF('EDT-1niveau'!B45="Geo","Géographie",IF('EDT-1niveau'!B45="EMC","Enseig. mor. et civ.",IF('EDT-1niveau'!B45="EPS","Educ. phys. et sportive",IF('EDT-1niveau'!B45="EM","Educ. musicale",IF('EDT-1niveau'!B45="AP","Arts plastiques",IF('EDT-1niveau'!B45="HDA","Hist. des arts",IF('EDT-1niveau'!B45="QM","Questionner le monde",IF('EDT-1niveau'!B45="LV","Langue vivante",IF('EDT-1niveau'!B45="APC","Activ. pédag. complémentaires",""))))))))))))))))))))))))))</f>
        <v/>
      </c>
      <c r="D41" s="14" t="str">
        <f t="shared" si="0"/>
        <v/>
      </c>
      <c r="E41" s="100" t="str">
        <f>'EDT-1niveau'!C45</f>
        <v/>
      </c>
      <c r="F41" s="14" t="str">
        <f>IF('EDT-1niveau'!C45="O","FRANCAIS"&amp;CHAR(10)&amp;"Orthographe",IF('EDT-1niveau'!C45="rec","RECREATION",IF('EDT-1niveau'!C45="p","Pause méridienne",IF('EDT-1niveau'!C45="G","FRANCAIS"&amp;CHAR(10)&amp;"Grammaire",IF('EDT-1niveau'!C45="E","FRANCAIS"&amp;CHAR(10)&amp;"Ecriture",IF('EDT-1niveau'!C45="M","MATHEMATIQUES",IF('EDT-1niveau'!C45="F","FRANCAIS",IF('EDT-1niveau'!C45="LC","FRANCAIS"&amp;CHAR(10)&amp;"Lecture et comp. de l'écrit",IF('EDT-1niveau'!C45="CLA","FRANCAIS"&amp;CHAR(10)&amp;"Culture littéraire et artistique",IF('EDT-1niveau'!C45="LO","FRANCAIS"&amp;CHAR(10)&amp;"Langage oral",IF('EDT-1niveau'!C45="L","FRANCAIS"&amp;CHAR(10)&amp;"Lexique",IF('EDT-1niveau'!C45="CM","MATHEMATIQUES"&amp;CHAR(10)&amp;"Calcul mental",IF('EDT-1niveau'!C45="GM","MATHEMATIQUES"&amp;CHAR(10)&amp;"Grandeurs et mesures",IF('EDT-1niveau'!C45="NC","MATHEMATIQUES"&amp;CHAR(10)&amp;"Nombres et calculs",IF('EDT-1niveau'!C45="EG","MATHEMATIQUES"&amp;CHAR(10)&amp;"Espace et Géométrie",IF('EDT-1niveau'!C45="S","Sciences et technologie",IF('EDT-1niveau'!C45="H","Histoire",IF('EDT-1niveau'!C45="Geo","Géographie",IF('EDT-1niveau'!C45="EMC","Enseig. mor. et civ.",IF('EDT-1niveau'!C45="EPS","Educ. phys. et sportive",IF('EDT-1niveau'!C45="EM","Educ. musicale",IF('EDT-1niveau'!C45="AP","Arts plastiques",IF('EDT-1niveau'!C45="HDA","Hist. des arts",IF('EDT-1niveau'!C45="QM","Questionner le monde",IF('EDT-1niveau'!C45="LV","Langue vivante",IF('EDT-1niveau'!C45="APC","Activ. pédag. complémentaires",""))))))))))))))))))))))))))</f>
        <v/>
      </c>
      <c r="G41" s="14" t="str">
        <f t="shared" si="1"/>
        <v/>
      </c>
      <c r="H41" s="100" t="str">
        <f>'EDT-1niveau'!D45</f>
        <v/>
      </c>
      <c r="I41" s="14" t="str">
        <f>IF('EDT-1niveau'!D45="O","FRANCAIS"&amp;CHAR(10)&amp;"Orthographe",IF('EDT-1niveau'!D45="rec","RECREATION",IF('EDT-1niveau'!D45="p","Pause méridienne",IF('EDT-1niveau'!D45="G","FRANCAIS"&amp;CHAR(10)&amp;"Grammaire",IF('EDT-1niveau'!D45="E","FRANCAIS"&amp;CHAR(10)&amp;"Ecriture",IF('EDT-1niveau'!D45="M","MATHEMATIQUES",IF('EDT-1niveau'!D45="F","FRANCAIS",IF('EDT-1niveau'!D45="LC","FRANCAIS"&amp;CHAR(10)&amp;"Lecture et comp. de l'écrit",IF('EDT-1niveau'!D45="CLA","FRANCAIS"&amp;CHAR(10)&amp;"Culture littéraire et artistique",IF('EDT-1niveau'!D45="LO","FRANCAIS"&amp;CHAR(10)&amp;"Langage oral",IF('EDT-1niveau'!D45="L","FRANCAIS"&amp;CHAR(10)&amp;"Lexique",IF('EDT-1niveau'!D45="CM","MATHEMATIQUES"&amp;CHAR(10)&amp;"Calcul mental",IF('EDT-1niveau'!D45="GM","MATHEMATIQUES"&amp;CHAR(10)&amp;"Grandeurs et mesures",IF('EDT-1niveau'!D45="NC","MATHEMATIQUES"&amp;CHAR(10)&amp;"Nombres et calculs",IF('EDT-1niveau'!D45="EG","MATHEMATIQUES"&amp;CHAR(10)&amp;"Espace et Géométrie",IF('EDT-1niveau'!D45="S","Sciences et technologie",IF('EDT-1niveau'!D45="H","Histoire",IF('EDT-1niveau'!D45="Geo","Géographie",IF('EDT-1niveau'!D45="EMC","Enseig. mor. et civ.",IF('EDT-1niveau'!D45="EPS","Educ. phys. et sportive",IF('EDT-1niveau'!D45="EM","Educ. musicale",IF('EDT-1niveau'!D45="AP","Arts plastiques",IF('EDT-1niveau'!D45="HDA","Hist. des arts",IF('EDT-1niveau'!D45="QM","Questionner le monde",IF('EDT-1niveau'!D45="LV","Langue vivante",IF('EDT-1niveau'!D45="APC","Activ. pédag. complémentaires",""))))))))))))))))))))))))))</f>
        <v/>
      </c>
      <c r="J41" s="14" t="str">
        <f t="shared" si="4"/>
        <v/>
      </c>
      <c r="K41" s="100" t="str">
        <f>'EDT-1niveau'!E45</f>
        <v/>
      </c>
      <c r="L41" s="14" t="str">
        <f>IF('EDT-1niveau'!E45="O","FRANCAIS"&amp;CHAR(10)&amp;"Orthographe",IF('EDT-1niveau'!E45="rec","RECREATION",IF('EDT-1niveau'!E45="p","Pause méridienne",IF('EDT-1niveau'!E45="G","FRANCAIS"&amp;CHAR(10)&amp;"Grammaire",IF('EDT-1niveau'!E45="E","FRANCAIS"&amp;CHAR(10)&amp;"Ecriture",IF('EDT-1niveau'!E45="M","MATHEMATIQUES",IF('EDT-1niveau'!E45="F","FRANCAIS",IF('EDT-1niveau'!E45="LC","FRANCAIS"&amp;CHAR(10)&amp;"Lecture et comp. de l'écrit",IF('EDT-1niveau'!E45="CLA","FRANCAIS"&amp;CHAR(10)&amp;"Culture littéraire et artistique",IF('EDT-1niveau'!E45="LO","FRANCAIS"&amp;CHAR(10)&amp;"Langage oral",IF('EDT-1niveau'!E45="L","FRANCAIS"&amp;CHAR(10)&amp;"Lexique",IF('EDT-1niveau'!E45="CM","MATHEMATIQUES"&amp;CHAR(10)&amp;"Calcul mental",IF('EDT-1niveau'!E45="GM","MATHEMATIQUES"&amp;CHAR(10)&amp;"Grandeurs et mesures",IF('EDT-1niveau'!E45="NC","MATHEMATIQUES"&amp;CHAR(10)&amp;"Nombres et calculs",IF('EDT-1niveau'!E45="EG","MATHEMATIQUES"&amp;CHAR(10)&amp;"Espace et Géométrie",IF('EDT-1niveau'!E45="S","Sciences et technologie",IF('EDT-1niveau'!E45="H","Histoire",IF('EDT-1niveau'!E45="Geo","Géographie",IF('EDT-1niveau'!E45="EMC","Enseig. mor. et civ.",IF('EDT-1niveau'!E45="EPS","Educ. phys. et sportive",IF('EDT-1niveau'!E45="EM","Educ. musicale",IF('EDT-1niveau'!E45="AP","Arts plastiques",IF('EDT-1niveau'!E45="HDA","Hist. des arts",IF('EDT-1niveau'!E45="QM","Questionner le monde",IF('EDT-1niveau'!E45="LV","Langue vivante",IF('EDT-1niveau'!E45="APC","Activ. pédag. complémentaires",""))))))))))))))))))))))))))</f>
        <v/>
      </c>
      <c r="M41" s="14" t="str">
        <f t="shared" si="2"/>
        <v/>
      </c>
      <c r="N41" s="100" t="str">
        <f>'EDT-1niveau'!F45</f>
        <v/>
      </c>
      <c r="O41" s="14" t="str">
        <f>IF('EDT-1niveau'!F45="O","FRANCAIS"&amp;CHAR(10)&amp;"Orthographe",IF('EDT-1niveau'!F45="rec","RECREATION",IF('EDT-1niveau'!F45="p","Pause méridienne",IF('EDT-1niveau'!F45="G","FRANCAIS"&amp;CHAR(10)&amp;"Grammaire",IF('EDT-1niveau'!F45="E","FRANCAIS"&amp;CHAR(10)&amp;"Ecriture",IF('EDT-1niveau'!F45="M","MATHEMATIQUES",IF('EDT-1niveau'!F45="F","FRANCAIS",IF('EDT-1niveau'!F45="LC","FRANCAIS"&amp;CHAR(10)&amp;"Lecture et comp. de l'écrit",IF('EDT-1niveau'!F45="CLA","FRANCAIS"&amp;CHAR(10)&amp;"Culture littéraire et artistique",IF('EDT-1niveau'!F45="LO","FRANCAIS"&amp;CHAR(10)&amp;"Langage oral",IF('EDT-1niveau'!F45="L","FRANCAIS"&amp;CHAR(10)&amp;"Lexique",IF('EDT-1niveau'!F45="CM","MATHEMATIQUES"&amp;CHAR(10)&amp;"Calcul mental",IF('EDT-1niveau'!F45="GM","MATHEMATIQUES"&amp;CHAR(10)&amp;"Grandeurs et mesures",IF('EDT-1niveau'!F45="NC","MATHEMATIQUES"&amp;CHAR(10)&amp;"Nombres et calculs",IF('EDT-1niveau'!F45="EG","MATHEMATIQUES"&amp;CHAR(10)&amp;"Espace et Géométrie",IF('EDT-1niveau'!F45="S","Sciences et technologie",IF('EDT-1niveau'!F45="H","Histoire",IF('EDT-1niveau'!F45="Geo","Géographie",IF('EDT-1niveau'!F45="EMC","Enseig. mor. et civ.",IF('EDT-1niveau'!F45="EPS","Educ. phys. et sportive",IF('EDT-1niveau'!F45="EM","Educ. musicale",IF('EDT-1niveau'!F45="AP","Arts plastiques",IF('EDT-1niveau'!F45="HDA","Hist. des arts",IF('EDT-1niveau'!F45="QM","Questionner le monde",IF('EDT-1niveau'!F45="LV","Langue vivante",IF('EDT-1niveau'!F45="APC","Activ. pédag. complémentaires",""))))))))))))))))))))))))))</f>
        <v/>
      </c>
      <c r="P41" s="39" t="str">
        <f t="shared" si="3"/>
        <v/>
      </c>
      <c r="R41" s="35" t="s">
        <v>39</v>
      </c>
      <c r="S41" s="41">
        <f>COUNTIF($B$4:$N$150,R41)*'POUR COMMENCER'!$H$29</f>
        <v>0</v>
      </c>
    </row>
    <row r="42" spans="1:19" x14ac:dyDescent="0.3">
      <c r="A42" s="4" t="e">
        <f>IF('POUR COMMENCER'!$E$14&gt;=A41,A41+'POUR COMMENCER'!$H$29,"")</f>
        <v>#VALUE!</v>
      </c>
      <c r="B42" s="100" t="str">
        <f>'EDT-1niveau'!B46</f>
        <v/>
      </c>
      <c r="C42" s="14" t="str">
        <f>IF('EDT-1niveau'!B46="O","FRANCAIS"&amp;CHAR(10)&amp;"Orthographe",IF('EDT-1niveau'!B46="rec","RECREATION",IF('EDT-1niveau'!B46="p","Pause méridienne",IF('EDT-1niveau'!B46="G","FRANCAIS"&amp;CHAR(10)&amp;"Grammaire",IF('EDT-1niveau'!B46="E","FRANCAIS"&amp;CHAR(10)&amp;"Ecriture",IF('EDT-1niveau'!B46="M","MATHEMATIQUES",IF('EDT-1niveau'!B46="F","FRANCAIS",IF('EDT-1niveau'!B46="LC","FRANCAIS"&amp;CHAR(10)&amp;"Lecture et comp. de l'écrit",IF('EDT-1niveau'!B46="CLA","FRANCAIS"&amp;CHAR(10)&amp;"Culture littéraire et artistique",IF('EDT-1niveau'!B46="LO","FRANCAIS"&amp;CHAR(10)&amp;"Langage oral",IF('EDT-1niveau'!B46="L","FRANCAIS"&amp;CHAR(10)&amp;"Lexique",IF('EDT-1niveau'!B46="CM","MATHEMATIQUES"&amp;CHAR(10)&amp;"Calcul mental",IF('EDT-1niveau'!B46="GM","MATHEMATIQUES"&amp;CHAR(10)&amp;"Grandeurs et mesures",IF('EDT-1niveau'!B46="NC","MATHEMATIQUES"&amp;CHAR(10)&amp;"Nombres et calculs",IF('EDT-1niveau'!B46="EG","MATHEMATIQUES"&amp;CHAR(10)&amp;"Espace et Géométrie",IF('EDT-1niveau'!B46="S","Sciences et technologie",IF('EDT-1niveau'!B46="H","Histoire",IF('EDT-1niveau'!B46="Geo","Géographie",IF('EDT-1niveau'!B46="EMC","Enseig. mor. et civ.",IF('EDT-1niveau'!B46="EPS","Educ. phys. et sportive",IF('EDT-1niveau'!B46="EM","Educ. musicale",IF('EDT-1niveau'!B46="AP","Arts plastiques",IF('EDT-1niveau'!B46="HDA","Hist. des arts",IF('EDT-1niveau'!B46="QM","Questionner le monde",IF('EDT-1niveau'!B46="LV","Langue vivante",IF('EDT-1niveau'!B46="APC","Activ. pédag. complémentaires",""))))))))))))))))))))))))))</f>
        <v/>
      </c>
      <c r="D42" s="14" t="str">
        <f t="shared" si="0"/>
        <v/>
      </c>
      <c r="E42" s="100" t="str">
        <f>'EDT-1niveau'!C46</f>
        <v/>
      </c>
      <c r="F42" s="14" t="str">
        <f>IF('EDT-1niveau'!C46="O","FRANCAIS"&amp;CHAR(10)&amp;"Orthographe",IF('EDT-1niveau'!C46="rec","RECREATION",IF('EDT-1niveau'!C46="p","Pause méridienne",IF('EDT-1niveau'!C46="G","FRANCAIS"&amp;CHAR(10)&amp;"Grammaire",IF('EDT-1niveau'!C46="E","FRANCAIS"&amp;CHAR(10)&amp;"Ecriture",IF('EDT-1niveau'!C46="M","MATHEMATIQUES",IF('EDT-1niveau'!C46="F","FRANCAIS",IF('EDT-1niveau'!C46="LC","FRANCAIS"&amp;CHAR(10)&amp;"Lecture et comp. de l'écrit",IF('EDT-1niveau'!C46="CLA","FRANCAIS"&amp;CHAR(10)&amp;"Culture littéraire et artistique",IF('EDT-1niveau'!C46="LO","FRANCAIS"&amp;CHAR(10)&amp;"Langage oral",IF('EDT-1niveau'!C46="L","FRANCAIS"&amp;CHAR(10)&amp;"Lexique",IF('EDT-1niveau'!C46="CM","MATHEMATIQUES"&amp;CHAR(10)&amp;"Calcul mental",IF('EDT-1niveau'!C46="GM","MATHEMATIQUES"&amp;CHAR(10)&amp;"Grandeurs et mesures",IF('EDT-1niveau'!C46="NC","MATHEMATIQUES"&amp;CHAR(10)&amp;"Nombres et calculs",IF('EDT-1niveau'!C46="EG","MATHEMATIQUES"&amp;CHAR(10)&amp;"Espace et Géométrie",IF('EDT-1niveau'!C46="S","Sciences et technologie",IF('EDT-1niveau'!C46="H","Histoire",IF('EDT-1niveau'!C46="Geo","Géographie",IF('EDT-1niveau'!C46="EMC","Enseig. mor. et civ.",IF('EDT-1niveau'!C46="EPS","Educ. phys. et sportive",IF('EDT-1niveau'!C46="EM","Educ. musicale",IF('EDT-1niveau'!C46="AP","Arts plastiques",IF('EDT-1niveau'!C46="HDA","Hist. des arts",IF('EDT-1niveau'!C46="QM","Questionner le monde",IF('EDT-1niveau'!C46="LV","Langue vivante",IF('EDT-1niveau'!C46="APC","Activ. pédag. complémentaires",""))))))))))))))))))))))))))</f>
        <v/>
      </c>
      <c r="G42" s="14" t="str">
        <f t="shared" si="1"/>
        <v/>
      </c>
      <c r="H42" s="100" t="str">
        <f>'EDT-1niveau'!D46</f>
        <v/>
      </c>
      <c r="I42" s="14" t="str">
        <f>IF('EDT-1niveau'!D46="O","FRANCAIS"&amp;CHAR(10)&amp;"Orthographe",IF('EDT-1niveau'!D46="rec","RECREATION",IF('EDT-1niveau'!D46="p","Pause méridienne",IF('EDT-1niveau'!D46="G","FRANCAIS"&amp;CHAR(10)&amp;"Grammaire",IF('EDT-1niveau'!D46="E","FRANCAIS"&amp;CHAR(10)&amp;"Ecriture",IF('EDT-1niveau'!D46="M","MATHEMATIQUES",IF('EDT-1niveau'!D46="F","FRANCAIS",IF('EDT-1niveau'!D46="LC","FRANCAIS"&amp;CHAR(10)&amp;"Lecture et comp. de l'écrit",IF('EDT-1niveau'!D46="CLA","FRANCAIS"&amp;CHAR(10)&amp;"Culture littéraire et artistique",IF('EDT-1niveau'!D46="LO","FRANCAIS"&amp;CHAR(10)&amp;"Langage oral",IF('EDT-1niveau'!D46="L","FRANCAIS"&amp;CHAR(10)&amp;"Lexique",IF('EDT-1niveau'!D46="CM","MATHEMATIQUES"&amp;CHAR(10)&amp;"Calcul mental",IF('EDT-1niveau'!D46="GM","MATHEMATIQUES"&amp;CHAR(10)&amp;"Grandeurs et mesures",IF('EDT-1niveau'!D46="NC","MATHEMATIQUES"&amp;CHAR(10)&amp;"Nombres et calculs",IF('EDT-1niveau'!D46="EG","MATHEMATIQUES"&amp;CHAR(10)&amp;"Espace et Géométrie",IF('EDT-1niveau'!D46="S","Sciences et technologie",IF('EDT-1niveau'!D46="H","Histoire",IF('EDT-1niveau'!D46="Geo","Géographie",IF('EDT-1niveau'!D46="EMC","Enseig. mor. et civ.",IF('EDT-1niveau'!D46="EPS","Educ. phys. et sportive",IF('EDT-1niveau'!D46="EM","Educ. musicale",IF('EDT-1niveau'!D46="AP","Arts plastiques",IF('EDT-1niveau'!D46="HDA","Hist. des arts",IF('EDT-1niveau'!D46="QM","Questionner le monde",IF('EDT-1niveau'!D46="LV","Langue vivante",IF('EDT-1niveau'!D46="APC","Activ. pédag. complémentaires",""))))))))))))))))))))))))))</f>
        <v/>
      </c>
      <c r="J42" s="14" t="str">
        <f t="shared" si="4"/>
        <v/>
      </c>
      <c r="K42" s="100" t="str">
        <f>'EDT-1niveau'!E46</f>
        <v/>
      </c>
      <c r="L42" s="14" t="str">
        <f>IF('EDT-1niveau'!E46="O","FRANCAIS"&amp;CHAR(10)&amp;"Orthographe",IF('EDT-1niveau'!E46="rec","RECREATION",IF('EDT-1niveau'!E46="p","Pause méridienne",IF('EDT-1niveau'!E46="G","FRANCAIS"&amp;CHAR(10)&amp;"Grammaire",IF('EDT-1niveau'!E46="E","FRANCAIS"&amp;CHAR(10)&amp;"Ecriture",IF('EDT-1niveau'!E46="M","MATHEMATIQUES",IF('EDT-1niveau'!E46="F","FRANCAIS",IF('EDT-1niveau'!E46="LC","FRANCAIS"&amp;CHAR(10)&amp;"Lecture et comp. de l'écrit",IF('EDT-1niveau'!E46="CLA","FRANCAIS"&amp;CHAR(10)&amp;"Culture littéraire et artistique",IF('EDT-1niveau'!E46="LO","FRANCAIS"&amp;CHAR(10)&amp;"Langage oral",IF('EDT-1niveau'!E46="L","FRANCAIS"&amp;CHAR(10)&amp;"Lexique",IF('EDT-1niveau'!E46="CM","MATHEMATIQUES"&amp;CHAR(10)&amp;"Calcul mental",IF('EDT-1niveau'!E46="GM","MATHEMATIQUES"&amp;CHAR(10)&amp;"Grandeurs et mesures",IF('EDT-1niveau'!E46="NC","MATHEMATIQUES"&amp;CHAR(10)&amp;"Nombres et calculs",IF('EDT-1niveau'!E46="EG","MATHEMATIQUES"&amp;CHAR(10)&amp;"Espace et Géométrie",IF('EDT-1niveau'!E46="S","Sciences et technologie",IF('EDT-1niveau'!E46="H","Histoire",IF('EDT-1niveau'!E46="Geo","Géographie",IF('EDT-1niveau'!E46="EMC","Enseig. mor. et civ.",IF('EDT-1niveau'!E46="EPS","Educ. phys. et sportive",IF('EDT-1niveau'!E46="EM","Educ. musicale",IF('EDT-1niveau'!E46="AP","Arts plastiques",IF('EDT-1niveau'!E46="HDA","Hist. des arts",IF('EDT-1niveau'!E46="QM","Questionner le monde",IF('EDT-1niveau'!E46="LV","Langue vivante",IF('EDT-1niveau'!E46="APC","Activ. pédag. complémentaires",""))))))))))))))))))))))))))</f>
        <v/>
      </c>
      <c r="M42" s="14" t="str">
        <f t="shared" si="2"/>
        <v/>
      </c>
      <c r="N42" s="100" t="str">
        <f>'EDT-1niveau'!F46</f>
        <v/>
      </c>
      <c r="O42" s="14" t="str">
        <f>IF('EDT-1niveau'!F46="O","FRANCAIS"&amp;CHAR(10)&amp;"Orthographe",IF('EDT-1niveau'!F46="rec","RECREATION",IF('EDT-1niveau'!F46="p","Pause méridienne",IF('EDT-1niveau'!F46="G","FRANCAIS"&amp;CHAR(10)&amp;"Grammaire",IF('EDT-1niveau'!F46="E","FRANCAIS"&amp;CHAR(10)&amp;"Ecriture",IF('EDT-1niveau'!F46="M","MATHEMATIQUES",IF('EDT-1niveau'!F46="F","FRANCAIS",IF('EDT-1niveau'!F46="LC","FRANCAIS"&amp;CHAR(10)&amp;"Lecture et comp. de l'écrit",IF('EDT-1niveau'!F46="CLA","FRANCAIS"&amp;CHAR(10)&amp;"Culture littéraire et artistique",IF('EDT-1niveau'!F46="LO","FRANCAIS"&amp;CHAR(10)&amp;"Langage oral",IF('EDT-1niveau'!F46="L","FRANCAIS"&amp;CHAR(10)&amp;"Lexique",IF('EDT-1niveau'!F46="CM","MATHEMATIQUES"&amp;CHAR(10)&amp;"Calcul mental",IF('EDT-1niveau'!F46="GM","MATHEMATIQUES"&amp;CHAR(10)&amp;"Grandeurs et mesures",IF('EDT-1niveau'!F46="NC","MATHEMATIQUES"&amp;CHAR(10)&amp;"Nombres et calculs",IF('EDT-1niveau'!F46="EG","MATHEMATIQUES"&amp;CHAR(10)&amp;"Espace et Géométrie",IF('EDT-1niveau'!F46="S","Sciences et technologie",IF('EDT-1niveau'!F46="H","Histoire",IF('EDT-1niveau'!F46="Geo","Géographie",IF('EDT-1niveau'!F46="EMC","Enseig. mor. et civ.",IF('EDT-1niveau'!F46="EPS","Educ. phys. et sportive",IF('EDT-1niveau'!F46="EM","Educ. musicale",IF('EDT-1niveau'!F46="AP","Arts plastiques",IF('EDT-1niveau'!F46="HDA","Hist. des arts",IF('EDT-1niveau'!F46="QM","Questionner le monde",IF('EDT-1niveau'!F46="LV","Langue vivante",IF('EDT-1niveau'!F46="APC","Activ. pédag. complémentaires",""))))))))))))))))))))))))))</f>
        <v/>
      </c>
      <c r="P42" s="39" t="str">
        <f t="shared" si="3"/>
        <v/>
      </c>
      <c r="R42" s="35" t="s">
        <v>113</v>
      </c>
      <c r="S42" s="41">
        <f>COUNTIF($B$4:$N$150,R42)*'POUR COMMENCER'!$H$29</f>
        <v>0</v>
      </c>
    </row>
    <row r="43" spans="1:19" x14ac:dyDescent="0.3">
      <c r="A43" s="4" t="e">
        <f>IF('POUR COMMENCER'!$E$14&gt;=A42,A42+'POUR COMMENCER'!$H$29,"")</f>
        <v>#VALUE!</v>
      </c>
      <c r="B43" s="100" t="str">
        <f>'EDT-1niveau'!B47</f>
        <v/>
      </c>
      <c r="C43" s="14" t="str">
        <f>IF('EDT-1niveau'!B47="O","FRANCAIS"&amp;CHAR(10)&amp;"Orthographe",IF('EDT-1niveau'!B47="rec","RECREATION",IF('EDT-1niveau'!B47="p","Pause méridienne",IF('EDT-1niveau'!B47="G","FRANCAIS"&amp;CHAR(10)&amp;"Grammaire",IF('EDT-1niveau'!B47="E","FRANCAIS"&amp;CHAR(10)&amp;"Ecriture",IF('EDT-1niveau'!B47="M","MATHEMATIQUES",IF('EDT-1niveau'!B47="F","FRANCAIS",IF('EDT-1niveau'!B47="LC","FRANCAIS"&amp;CHAR(10)&amp;"Lecture et comp. de l'écrit",IF('EDT-1niveau'!B47="CLA","FRANCAIS"&amp;CHAR(10)&amp;"Culture littéraire et artistique",IF('EDT-1niveau'!B47="LO","FRANCAIS"&amp;CHAR(10)&amp;"Langage oral",IF('EDT-1niveau'!B47="L","FRANCAIS"&amp;CHAR(10)&amp;"Lexique",IF('EDT-1niveau'!B47="CM","MATHEMATIQUES"&amp;CHAR(10)&amp;"Calcul mental",IF('EDT-1niveau'!B47="GM","MATHEMATIQUES"&amp;CHAR(10)&amp;"Grandeurs et mesures",IF('EDT-1niveau'!B47="NC","MATHEMATIQUES"&amp;CHAR(10)&amp;"Nombres et calculs",IF('EDT-1niveau'!B47="EG","MATHEMATIQUES"&amp;CHAR(10)&amp;"Espace et Géométrie",IF('EDT-1niveau'!B47="S","Sciences et technologie",IF('EDT-1niveau'!B47="H","Histoire",IF('EDT-1niveau'!B47="Geo","Géographie",IF('EDT-1niveau'!B47="EMC","Enseig. mor. et civ.",IF('EDT-1niveau'!B47="EPS","Educ. phys. et sportive",IF('EDT-1niveau'!B47="EM","Educ. musicale",IF('EDT-1niveau'!B47="AP","Arts plastiques",IF('EDT-1niveau'!B47="HDA","Hist. des arts",IF('EDT-1niveau'!B47="QM","Questionner le monde",IF('EDT-1niveau'!B47="LV","Langue vivante",IF('EDT-1niveau'!B47="APC","Activ. pédag. complémentaires",""))))))))))))))))))))))))))</f>
        <v/>
      </c>
      <c r="D43" s="14" t="str">
        <f t="shared" si="0"/>
        <v/>
      </c>
      <c r="E43" s="100" t="str">
        <f>'EDT-1niveau'!C47</f>
        <v/>
      </c>
      <c r="F43" s="14" t="str">
        <f>IF('EDT-1niveau'!C47="O","FRANCAIS"&amp;CHAR(10)&amp;"Orthographe",IF('EDT-1niveau'!C47="rec","RECREATION",IF('EDT-1niveau'!C47="p","Pause méridienne",IF('EDT-1niveau'!C47="G","FRANCAIS"&amp;CHAR(10)&amp;"Grammaire",IF('EDT-1niveau'!C47="E","FRANCAIS"&amp;CHAR(10)&amp;"Ecriture",IF('EDT-1niveau'!C47="M","MATHEMATIQUES",IF('EDT-1niveau'!C47="F","FRANCAIS",IF('EDT-1niveau'!C47="LC","FRANCAIS"&amp;CHAR(10)&amp;"Lecture et comp. de l'écrit",IF('EDT-1niveau'!C47="CLA","FRANCAIS"&amp;CHAR(10)&amp;"Culture littéraire et artistique",IF('EDT-1niveau'!C47="LO","FRANCAIS"&amp;CHAR(10)&amp;"Langage oral",IF('EDT-1niveau'!C47="L","FRANCAIS"&amp;CHAR(10)&amp;"Lexique",IF('EDT-1niveau'!C47="CM","MATHEMATIQUES"&amp;CHAR(10)&amp;"Calcul mental",IF('EDT-1niveau'!C47="GM","MATHEMATIQUES"&amp;CHAR(10)&amp;"Grandeurs et mesures",IF('EDT-1niveau'!C47="NC","MATHEMATIQUES"&amp;CHAR(10)&amp;"Nombres et calculs",IF('EDT-1niveau'!C47="EG","MATHEMATIQUES"&amp;CHAR(10)&amp;"Espace et Géométrie",IF('EDT-1niveau'!C47="S","Sciences et technologie",IF('EDT-1niveau'!C47="H","Histoire",IF('EDT-1niveau'!C47="Geo","Géographie",IF('EDT-1niveau'!C47="EMC","Enseig. mor. et civ.",IF('EDT-1niveau'!C47="EPS","Educ. phys. et sportive",IF('EDT-1niveau'!C47="EM","Educ. musicale",IF('EDT-1niveau'!C47="AP","Arts plastiques",IF('EDT-1niveau'!C47="HDA","Hist. des arts",IF('EDT-1niveau'!C47="QM","Questionner le monde",IF('EDT-1niveau'!C47="LV","Langue vivante",IF('EDT-1niveau'!C47="APC","Activ. pédag. complémentaires",""))))))))))))))))))))))))))</f>
        <v/>
      </c>
      <c r="G43" s="14" t="str">
        <f t="shared" si="1"/>
        <v/>
      </c>
      <c r="H43" s="100" t="str">
        <f>'EDT-1niveau'!D47</f>
        <v/>
      </c>
      <c r="I43" s="14" t="str">
        <f>IF('EDT-1niveau'!D47="O","FRANCAIS"&amp;CHAR(10)&amp;"Orthographe",IF('EDT-1niveau'!D47="rec","RECREATION",IF('EDT-1niveau'!D47="p","Pause méridienne",IF('EDT-1niveau'!D47="G","FRANCAIS"&amp;CHAR(10)&amp;"Grammaire",IF('EDT-1niveau'!D47="E","FRANCAIS"&amp;CHAR(10)&amp;"Ecriture",IF('EDT-1niveau'!D47="M","MATHEMATIQUES",IF('EDT-1niveau'!D47="F","FRANCAIS",IF('EDT-1niveau'!D47="LC","FRANCAIS"&amp;CHAR(10)&amp;"Lecture et comp. de l'écrit",IF('EDT-1niveau'!D47="CLA","FRANCAIS"&amp;CHAR(10)&amp;"Culture littéraire et artistique",IF('EDT-1niveau'!D47="LO","FRANCAIS"&amp;CHAR(10)&amp;"Langage oral",IF('EDT-1niveau'!D47="L","FRANCAIS"&amp;CHAR(10)&amp;"Lexique",IF('EDT-1niveau'!D47="CM","MATHEMATIQUES"&amp;CHAR(10)&amp;"Calcul mental",IF('EDT-1niveau'!D47="GM","MATHEMATIQUES"&amp;CHAR(10)&amp;"Grandeurs et mesures",IF('EDT-1niveau'!D47="NC","MATHEMATIQUES"&amp;CHAR(10)&amp;"Nombres et calculs",IF('EDT-1niveau'!D47="EG","MATHEMATIQUES"&amp;CHAR(10)&amp;"Espace et Géométrie",IF('EDT-1niveau'!D47="S","Sciences et technologie",IF('EDT-1niveau'!D47="H","Histoire",IF('EDT-1niveau'!D47="Geo","Géographie",IF('EDT-1niveau'!D47="EMC","Enseig. mor. et civ.",IF('EDT-1niveau'!D47="EPS","Educ. phys. et sportive",IF('EDT-1niveau'!D47="EM","Educ. musicale",IF('EDT-1niveau'!D47="AP","Arts plastiques",IF('EDT-1niveau'!D47="HDA","Hist. des arts",IF('EDT-1niveau'!D47="QM","Questionner le monde",IF('EDT-1niveau'!D47="LV","Langue vivante",IF('EDT-1niveau'!D47="APC","Activ. pédag. complémentaires",""))))))))))))))))))))))))))</f>
        <v/>
      </c>
      <c r="J43" s="14" t="str">
        <f t="shared" si="4"/>
        <v/>
      </c>
      <c r="K43" s="100" t="str">
        <f>'EDT-1niveau'!E47</f>
        <v/>
      </c>
      <c r="L43" s="14" t="str">
        <f>IF('EDT-1niveau'!E47="O","FRANCAIS"&amp;CHAR(10)&amp;"Orthographe",IF('EDT-1niveau'!E47="rec","RECREATION",IF('EDT-1niveau'!E47="p","Pause méridienne",IF('EDT-1niveau'!E47="G","FRANCAIS"&amp;CHAR(10)&amp;"Grammaire",IF('EDT-1niveau'!E47="E","FRANCAIS"&amp;CHAR(10)&amp;"Ecriture",IF('EDT-1niveau'!E47="M","MATHEMATIQUES",IF('EDT-1niveau'!E47="F","FRANCAIS",IF('EDT-1niveau'!E47="LC","FRANCAIS"&amp;CHAR(10)&amp;"Lecture et comp. de l'écrit",IF('EDT-1niveau'!E47="CLA","FRANCAIS"&amp;CHAR(10)&amp;"Culture littéraire et artistique",IF('EDT-1niveau'!E47="LO","FRANCAIS"&amp;CHAR(10)&amp;"Langage oral",IF('EDT-1niveau'!E47="L","FRANCAIS"&amp;CHAR(10)&amp;"Lexique",IF('EDT-1niveau'!E47="CM","MATHEMATIQUES"&amp;CHAR(10)&amp;"Calcul mental",IF('EDT-1niveau'!E47="GM","MATHEMATIQUES"&amp;CHAR(10)&amp;"Grandeurs et mesures",IF('EDT-1niveau'!E47="NC","MATHEMATIQUES"&amp;CHAR(10)&amp;"Nombres et calculs",IF('EDT-1niveau'!E47="EG","MATHEMATIQUES"&amp;CHAR(10)&amp;"Espace et Géométrie",IF('EDT-1niveau'!E47="S","Sciences et technologie",IF('EDT-1niveau'!E47="H","Histoire",IF('EDT-1niveau'!E47="Geo","Géographie",IF('EDT-1niveau'!E47="EMC","Enseig. mor. et civ.",IF('EDT-1niveau'!E47="EPS","Educ. phys. et sportive",IF('EDT-1niveau'!E47="EM","Educ. musicale",IF('EDT-1niveau'!E47="AP","Arts plastiques",IF('EDT-1niveau'!E47="HDA","Hist. des arts",IF('EDT-1niveau'!E47="QM","Questionner le monde",IF('EDT-1niveau'!E47="LV","Langue vivante",IF('EDT-1niveau'!E47="APC","Activ. pédag. complémentaires",""))))))))))))))))))))))))))</f>
        <v/>
      </c>
      <c r="M43" s="14" t="str">
        <f t="shared" si="2"/>
        <v/>
      </c>
      <c r="N43" s="100" t="str">
        <f>'EDT-1niveau'!F47</f>
        <v/>
      </c>
      <c r="O43" s="14" t="str">
        <f>IF('EDT-1niveau'!F47="O","FRANCAIS"&amp;CHAR(10)&amp;"Orthographe",IF('EDT-1niveau'!F47="rec","RECREATION",IF('EDT-1niveau'!F47="p","Pause méridienne",IF('EDT-1niveau'!F47="G","FRANCAIS"&amp;CHAR(10)&amp;"Grammaire",IF('EDT-1niveau'!F47="E","FRANCAIS"&amp;CHAR(10)&amp;"Ecriture",IF('EDT-1niveau'!F47="M","MATHEMATIQUES",IF('EDT-1niveau'!F47="F","FRANCAIS",IF('EDT-1niveau'!F47="LC","FRANCAIS"&amp;CHAR(10)&amp;"Lecture et comp. de l'écrit",IF('EDT-1niveau'!F47="CLA","FRANCAIS"&amp;CHAR(10)&amp;"Culture littéraire et artistique",IF('EDT-1niveau'!F47="LO","FRANCAIS"&amp;CHAR(10)&amp;"Langage oral",IF('EDT-1niveau'!F47="L","FRANCAIS"&amp;CHAR(10)&amp;"Lexique",IF('EDT-1niveau'!F47="CM","MATHEMATIQUES"&amp;CHAR(10)&amp;"Calcul mental",IF('EDT-1niveau'!F47="GM","MATHEMATIQUES"&amp;CHAR(10)&amp;"Grandeurs et mesures",IF('EDT-1niveau'!F47="NC","MATHEMATIQUES"&amp;CHAR(10)&amp;"Nombres et calculs",IF('EDT-1niveau'!F47="EG","MATHEMATIQUES"&amp;CHAR(10)&amp;"Espace et Géométrie",IF('EDT-1niveau'!F47="S","Sciences et technologie",IF('EDT-1niveau'!F47="H","Histoire",IF('EDT-1niveau'!F47="Geo","Géographie",IF('EDT-1niveau'!F47="EMC","Enseig. mor. et civ.",IF('EDT-1niveau'!F47="EPS","Educ. phys. et sportive",IF('EDT-1niveau'!F47="EM","Educ. musicale",IF('EDT-1niveau'!F47="AP","Arts plastiques",IF('EDT-1niveau'!F47="HDA","Hist. des arts",IF('EDT-1niveau'!F47="QM","Questionner le monde",IF('EDT-1niveau'!F47="LV","Langue vivante",IF('EDT-1niveau'!F47="APC","Activ. pédag. complémentaires",""))))))))))))))))))))))))))</f>
        <v/>
      </c>
      <c r="P43" s="39" t="str">
        <f t="shared" si="3"/>
        <v/>
      </c>
    </row>
    <row r="44" spans="1:19" x14ac:dyDescent="0.3">
      <c r="A44" s="4" t="e">
        <f>IF('POUR COMMENCER'!$E$14&gt;=A43,A43+'POUR COMMENCER'!$H$29,"")</f>
        <v>#VALUE!</v>
      </c>
      <c r="B44" s="100" t="str">
        <f>'EDT-1niveau'!B48</f>
        <v/>
      </c>
      <c r="C44" s="14" t="str">
        <f>IF('EDT-1niveau'!B48="O","FRANCAIS"&amp;CHAR(10)&amp;"Orthographe",IF('EDT-1niveau'!B48="rec","RECREATION",IF('EDT-1niveau'!B48="p","Pause méridienne",IF('EDT-1niveau'!B48="G","FRANCAIS"&amp;CHAR(10)&amp;"Grammaire",IF('EDT-1niveau'!B48="E","FRANCAIS"&amp;CHAR(10)&amp;"Ecriture",IF('EDT-1niveau'!B48="M","MATHEMATIQUES",IF('EDT-1niveau'!B48="F","FRANCAIS",IF('EDT-1niveau'!B48="LC","FRANCAIS"&amp;CHAR(10)&amp;"Lecture et comp. de l'écrit",IF('EDT-1niveau'!B48="CLA","FRANCAIS"&amp;CHAR(10)&amp;"Culture littéraire et artistique",IF('EDT-1niveau'!B48="LO","FRANCAIS"&amp;CHAR(10)&amp;"Langage oral",IF('EDT-1niveau'!B48="L","FRANCAIS"&amp;CHAR(10)&amp;"Lexique",IF('EDT-1niveau'!B48="CM","MATHEMATIQUES"&amp;CHAR(10)&amp;"Calcul mental",IF('EDT-1niveau'!B48="GM","MATHEMATIQUES"&amp;CHAR(10)&amp;"Grandeurs et mesures",IF('EDT-1niveau'!B48="NC","MATHEMATIQUES"&amp;CHAR(10)&amp;"Nombres et calculs",IF('EDT-1niveau'!B48="EG","MATHEMATIQUES"&amp;CHAR(10)&amp;"Espace et Géométrie",IF('EDT-1niveau'!B48="S","Sciences et technologie",IF('EDT-1niveau'!B48="H","Histoire",IF('EDT-1niveau'!B48="Geo","Géographie",IF('EDT-1niveau'!B48="EMC","Enseig. mor. et civ.",IF('EDT-1niveau'!B48="EPS","Educ. phys. et sportive",IF('EDT-1niveau'!B48="EM","Educ. musicale",IF('EDT-1niveau'!B48="AP","Arts plastiques",IF('EDT-1niveau'!B48="HDA","Hist. des arts",IF('EDT-1niveau'!B48="QM","Questionner le monde",IF('EDT-1niveau'!B48="LV","Langue vivante",IF('EDT-1niveau'!B48="APC","Activ. pédag. complémentaires",""))))))))))))))))))))))))))</f>
        <v/>
      </c>
      <c r="D44" s="14" t="str">
        <f t="shared" si="0"/>
        <v/>
      </c>
      <c r="E44" s="100" t="str">
        <f>'EDT-1niveau'!C48</f>
        <v/>
      </c>
      <c r="F44" s="14" t="str">
        <f>IF('EDT-1niveau'!C48="O","FRANCAIS"&amp;CHAR(10)&amp;"Orthographe",IF('EDT-1niveau'!C48="rec","RECREATION",IF('EDT-1niveau'!C48="p","Pause méridienne",IF('EDT-1niveau'!C48="G","FRANCAIS"&amp;CHAR(10)&amp;"Grammaire",IF('EDT-1niveau'!C48="E","FRANCAIS"&amp;CHAR(10)&amp;"Ecriture",IF('EDT-1niveau'!C48="M","MATHEMATIQUES",IF('EDT-1niveau'!C48="F","FRANCAIS",IF('EDT-1niveau'!C48="LC","FRANCAIS"&amp;CHAR(10)&amp;"Lecture et comp. de l'écrit",IF('EDT-1niveau'!C48="CLA","FRANCAIS"&amp;CHAR(10)&amp;"Culture littéraire et artistique",IF('EDT-1niveau'!C48="LO","FRANCAIS"&amp;CHAR(10)&amp;"Langage oral",IF('EDT-1niveau'!C48="L","FRANCAIS"&amp;CHAR(10)&amp;"Lexique",IF('EDT-1niveau'!C48="CM","MATHEMATIQUES"&amp;CHAR(10)&amp;"Calcul mental",IF('EDT-1niveau'!C48="GM","MATHEMATIQUES"&amp;CHAR(10)&amp;"Grandeurs et mesures",IF('EDT-1niveau'!C48="NC","MATHEMATIQUES"&amp;CHAR(10)&amp;"Nombres et calculs",IF('EDT-1niveau'!C48="EG","MATHEMATIQUES"&amp;CHAR(10)&amp;"Espace et Géométrie",IF('EDT-1niveau'!C48="S","Sciences et technologie",IF('EDT-1niveau'!C48="H","Histoire",IF('EDT-1niveau'!C48="Geo","Géographie",IF('EDT-1niveau'!C48="EMC","Enseig. mor. et civ.",IF('EDT-1niveau'!C48="EPS","Educ. phys. et sportive",IF('EDT-1niveau'!C48="EM","Educ. musicale",IF('EDT-1niveau'!C48="AP","Arts plastiques",IF('EDT-1niveau'!C48="HDA","Hist. des arts",IF('EDT-1niveau'!C48="QM","Questionner le monde",IF('EDT-1niveau'!C48="LV","Langue vivante",IF('EDT-1niveau'!C48="APC","Activ. pédag. complémentaires",""))))))))))))))))))))))))))</f>
        <v/>
      </c>
      <c r="G44" s="14" t="str">
        <f t="shared" si="1"/>
        <v/>
      </c>
      <c r="H44" s="100" t="str">
        <f>'EDT-1niveau'!D48</f>
        <v/>
      </c>
      <c r="I44" s="14" t="str">
        <f>IF('EDT-1niveau'!D48="O","FRANCAIS"&amp;CHAR(10)&amp;"Orthographe",IF('EDT-1niveau'!D48="rec","RECREATION",IF('EDT-1niveau'!D48="p","Pause méridienne",IF('EDT-1niveau'!D48="G","FRANCAIS"&amp;CHAR(10)&amp;"Grammaire",IF('EDT-1niveau'!D48="E","FRANCAIS"&amp;CHAR(10)&amp;"Ecriture",IF('EDT-1niveau'!D48="M","MATHEMATIQUES",IF('EDT-1niveau'!D48="F","FRANCAIS",IF('EDT-1niveau'!D48="LC","FRANCAIS"&amp;CHAR(10)&amp;"Lecture et comp. de l'écrit",IF('EDT-1niveau'!D48="CLA","FRANCAIS"&amp;CHAR(10)&amp;"Culture littéraire et artistique",IF('EDT-1niveau'!D48="LO","FRANCAIS"&amp;CHAR(10)&amp;"Langage oral",IF('EDT-1niveau'!D48="L","FRANCAIS"&amp;CHAR(10)&amp;"Lexique",IF('EDT-1niveau'!D48="CM","MATHEMATIQUES"&amp;CHAR(10)&amp;"Calcul mental",IF('EDT-1niveau'!D48="GM","MATHEMATIQUES"&amp;CHAR(10)&amp;"Grandeurs et mesures",IF('EDT-1niveau'!D48="NC","MATHEMATIQUES"&amp;CHAR(10)&amp;"Nombres et calculs",IF('EDT-1niveau'!D48="EG","MATHEMATIQUES"&amp;CHAR(10)&amp;"Espace et Géométrie",IF('EDT-1niveau'!D48="S","Sciences et technologie",IF('EDT-1niveau'!D48="H","Histoire",IF('EDT-1niveau'!D48="Geo","Géographie",IF('EDT-1niveau'!D48="EMC","Enseig. mor. et civ.",IF('EDT-1niveau'!D48="EPS","Educ. phys. et sportive",IF('EDT-1niveau'!D48="EM","Educ. musicale",IF('EDT-1niveau'!D48="AP","Arts plastiques",IF('EDT-1niveau'!D48="HDA","Hist. des arts",IF('EDT-1niveau'!D48="QM","Questionner le monde",IF('EDT-1niveau'!D48="LV","Langue vivante",IF('EDT-1niveau'!D48="APC","Activ. pédag. complémentaires",""))))))))))))))))))))))))))</f>
        <v/>
      </c>
      <c r="J44" s="14" t="str">
        <f t="shared" si="4"/>
        <v/>
      </c>
      <c r="K44" s="100" t="str">
        <f>'EDT-1niveau'!E48</f>
        <v/>
      </c>
      <c r="L44" s="14" t="str">
        <f>IF('EDT-1niveau'!E48="O","FRANCAIS"&amp;CHAR(10)&amp;"Orthographe",IF('EDT-1niveau'!E48="rec","RECREATION",IF('EDT-1niveau'!E48="p","Pause méridienne",IF('EDT-1niveau'!E48="G","FRANCAIS"&amp;CHAR(10)&amp;"Grammaire",IF('EDT-1niveau'!E48="E","FRANCAIS"&amp;CHAR(10)&amp;"Ecriture",IF('EDT-1niveau'!E48="M","MATHEMATIQUES",IF('EDT-1niveau'!E48="F","FRANCAIS",IF('EDT-1niveau'!E48="LC","FRANCAIS"&amp;CHAR(10)&amp;"Lecture et comp. de l'écrit",IF('EDT-1niveau'!E48="CLA","FRANCAIS"&amp;CHAR(10)&amp;"Culture littéraire et artistique",IF('EDT-1niveau'!E48="LO","FRANCAIS"&amp;CHAR(10)&amp;"Langage oral",IF('EDT-1niveau'!E48="L","FRANCAIS"&amp;CHAR(10)&amp;"Lexique",IF('EDT-1niveau'!E48="CM","MATHEMATIQUES"&amp;CHAR(10)&amp;"Calcul mental",IF('EDT-1niveau'!E48="GM","MATHEMATIQUES"&amp;CHAR(10)&amp;"Grandeurs et mesures",IF('EDT-1niveau'!E48="NC","MATHEMATIQUES"&amp;CHAR(10)&amp;"Nombres et calculs",IF('EDT-1niveau'!E48="EG","MATHEMATIQUES"&amp;CHAR(10)&amp;"Espace et Géométrie",IF('EDT-1niveau'!E48="S","Sciences et technologie",IF('EDT-1niveau'!E48="H","Histoire",IF('EDT-1niveau'!E48="Geo","Géographie",IF('EDT-1niveau'!E48="EMC","Enseig. mor. et civ.",IF('EDT-1niveau'!E48="EPS","Educ. phys. et sportive",IF('EDT-1niveau'!E48="EM","Educ. musicale",IF('EDT-1niveau'!E48="AP","Arts plastiques",IF('EDT-1niveau'!E48="HDA","Hist. des arts",IF('EDT-1niveau'!E48="QM","Questionner le monde",IF('EDT-1niveau'!E48="LV","Langue vivante",IF('EDT-1niveau'!E48="APC","Activ. pédag. complémentaires",""))))))))))))))))))))))))))</f>
        <v/>
      </c>
      <c r="M44" s="14" t="str">
        <f t="shared" si="2"/>
        <v/>
      </c>
      <c r="N44" s="100" t="str">
        <f>'EDT-1niveau'!F48</f>
        <v/>
      </c>
      <c r="O44" s="14" t="str">
        <f>IF('EDT-1niveau'!F48="O","FRANCAIS"&amp;CHAR(10)&amp;"Orthographe",IF('EDT-1niveau'!F48="rec","RECREATION",IF('EDT-1niveau'!F48="p","Pause méridienne",IF('EDT-1niveau'!F48="G","FRANCAIS"&amp;CHAR(10)&amp;"Grammaire",IF('EDT-1niveau'!F48="E","FRANCAIS"&amp;CHAR(10)&amp;"Ecriture",IF('EDT-1niveau'!F48="M","MATHEMATIQUES",IF('EDT-1niveau'!F48="F","FRANCAIS",IF('EDT-1niveau'!F48="LC","FRANCAIS"&amp;CHAR(10)&amp;"Lecture et comp. de l'écrit",IF('EDT-1niveau'!F48="CLA","FRANCAIS"&amp;CHAR(10)&amp;"Culture littéraire et artistique",IF('EDT-1niveau'!F48="LO","FRANCAIS"&amp;CHAR(10)&amp;"Langage oral",IF('EDT-1niveau'!F48="L","FRANCAIS"&amp;CHAR(10)&amp;"Lexique",IF('EDT-1niveau'!F48="CM","MATHEMATIQUES"&amp;CHAR(10)&amp;"Calcul mental",IF('EDT-1niveau'!F48="GM","MATHEMATIQUES"&amp;CHAR(10)&amp;"Grandeurs et mesures",IF('EDT-1niveau'!F48="NC","MATHEMATIQUES"&amp;CHAR(10)&amp;"Nombres et calculs",IF('EDT-1niveau'!F48="EG","MATHEMATIQUES"&amp;CHAR(10)&amp;"Espace et Géométrie",IF('EDT-1niveau'!F48="S","Sciences et technologie",IF('EDT-1niveau'!F48="H","Histoire",IF('EDT-1niveau'!F48="Geo","Géographie",IF('EDT-1niveau'!F48="EMC","Enseig. mor. et civ.",IF('EDT-1niveau'!F48="EPS","Educ. phys. et sportive",IF('EDT-1niveau'!F48="EM","Educ. musicale",IF('EDT-1niveau'!F48="AP","Arts plastiques",IF('EDT-1niveau'!F48="HDA","Hist. des arts",IF('EDT-1niveau'!F48="QM","Questionner le monde",IF('EDT-1niveau'!F48="LV","Langue vivante",IF('EDT-1niveau'!F48="APC","Activ. pédag. complémentaires",""))))))))))))))))))))))))))</f>
        <v/>
      </c>
      <c r="P44" s="39" t="str">
        <f t="shared" si="3"/>
        <v/>
      </c>
    </row>
    <row r="45" spans="1:19" x14ac:dyDescent="0.3">
      <c r="A45" s="4" t="e">
        <f>IF('POUR COMMENCER'!$E$14&gt;=A44,A44+'POUR COMMENCER'!$H$29,"")</f>
        <v>#VALUE!</v>
      </c>
      <c r="B45" s="100" t="str">
        <f>'EDT-1niveau'!B49</f>
        <v/>
      </c>
      <c r="C45" s="14" t="str">
        <f>IF('EDT-1niveau'!B49="O","FRANCAIS"&amp;CHAR(10)&amp;"Orthographe",IF('EDT-1niveau'!B49="rec","RECREATION",IF('EDT-1niveau'!B49="p","Pause méridienne",IF('EDT-1niveau'!B49="G","FRANCAIS"&amp;CHAR(10)&amp;"Grammaire",IF('EDT-1niveau'!B49="E","FRANCAIS"&amp;CHAR(10)&amp;"Ecriture",IF('EDT-1niveau'!B49="M","MATHEMATIQUES",IF('EDT-1niveau'!B49="F","FRANCAIS",IF('EDT-1niveau'!B49="LC","FRANCAIS"&amp;CHAR(10)&amp;"Lecture et comp. de l'écrit",IF('EDT-1niveau'!B49="CLA","FRANCAIS"&amp;CHAR(10)&amp;"Culture littéraire et artistique",IF('EDT-1niveau'!B49="LO","FRANCAIS"&amp;CHAR(10)&amp;"Langage oral",IF('EDT-1niveau'!B49="L","FRANCAIS"&amp;CHAR(10)&amp;"Lexique",IF('EDT-1niveau'!B49="CM","MATHEMATIQUES"&amp;CHAR(10)&amp;"Calcul mental",IF('EDT-1niveau'!B49="GM","MATHEMATIQUES"&amp;CHAR(10)&amp;"Grandeurs et mesures",IF('EDT-1niveau'!B49="NC","MATHEMATIQUES"&amp;CHAR(10)&amp;"Nombres et calculs",IF('EDT-1niveau'!B49="EG","MATHEMATIQUES"&amp;CHAR(10)&amp;"Espace et Géométrie",IF('EDT-1niveau'!B49="S","Sciences et technologie",IF('EDT-1niveau'!B49="H","Histoire",IF('EDT-1niveau'!B49="Geo","Géographie",IF('EDT-1niveau'!B49="EMC","Enseig. mor. et civ.",IF('EDT-1niveau'!B49="EPS","Educ. phys. et sportive",IF('EDT-1niveau'!B49="EM","Educ. musicale",IF('EDT-1niveau'!B49="AP","Arts plastiques",IF('EDT-1niveau'!B49="HDA","Hist. des arts",IF('EDT-1niveau'!B49="QM","Questionner le monde",IF('EDT-1niveau'!B49="LV","Langue vivante",IF('EDT-1niveau'!B49="APC","Activ. pédag. complémentaires",""))))))))))))))))))))))))))</f>
        <v/>
      </c>
      <c r="D45" s="14" t="str">
        <f t="shared" si="0"/>
        <v/>
      </c>
      <c r="E45" s="100" t="str">
        <f>'EDT-1niveau'!C49</f>
        <v/>
      </c>
      <c r="F45" s="14" t="str">
        <f>IF('EDT-1niveau'!C49="O","FRANCAIS"&amp;CHAR(10)&amp;"Orthographe",IF('EDT-1niveau'!C49="rec","RECREATION",IF('EDT-1niveau'!C49="p","Pause méridienne",IF('EDT-1niveau'!C49="G","FRANCAIS"&amp;CHAR(10)&amp;"Grammaire",IF('EDT-1niveau'!C49="E","FRANCAIS"&amp;CHAR(10)&amp;"Ecriture",IF('EDT-1niveau'!C49="M","MATHEMATIQUES",IF('EDT-1niveau'!C49="F","FRANCAIS",IF('EDT-1niveau'!C49="LC","FRANCAIS"&amp;CHAR(10)&amp;"Lecture et comp. de l'écrit",IF('EDT-1niveau'!C49="CLA","FRANCAIS"&amp;CHAR(10)&amp;"Culture littéraire et artistique",IF('EDT-1niveau'!C49="LO","FRANCAIS"&amp;CHAR(10)&amp;"Langage oral",IF('EDT-1niveau'!C49="L","FRANCAIS"&amp;CHAR(10)&amp;"Lexique",IF('EDT-1niveau'!C49="CM","MATHEMATIQUES"&amp;CHAR(10)&amp;"Calcul mental",IF('EDT-1niveau'!C49="GM","MATHEMATIQUES"&amp;CHAR(10)&amp;"Grandeurs et mesures",IF('EDT-1niveau'!C49="NC","MATHEMATIQUES"&amp;CHAR(10)&amp;"Nombres et calculs",IF('EDT-1niveau'!C49="EG","MATHEMATIQUES"&amp;CHAR(10)&amp;"Espace et Géométrie",IF('EDT-1niveau'!C49="S","Sciences et technologie",IF('EDT-1niveau'!C49="H","Histoire",IF('EDT-1niveau'!C49="Geo","Géographie",IF('EDT-1niveau'!C49="EMC","Enseig. mor. et civ.",IF('EDT-1niveau'!C49="EPS","Educ. phys. et sportive",IF('EDT-1niveau'!C49="EM","Educ. musicale",IF('EDT-1niveau'!C49="AP","Arts plastiques",IF('EDT-1niveau'!C49="HDA","Hist. des arts",IF('EDT-1niveau'!C49="QM","Questionner le monde",IF('EDT-1niveau'!C49="LV","Langue vivante",IF('EDT-1niveau'!C49="APC","Activ. pédag. complémentaires",""))))))))))))))))))))))))))</f>
        <v/>
      </c>
      <c r="G45" s="14" t="str">
        <f t="shared" si="1"/>
        <v/>
      </c>
      <c r="H45" s="100" t="str">
        <f>'EDT-1niveau'!D49</f>
        <v/>
      </c>
      <c r="I45" s="14" t="str">
        <f>IF('EDT-1niveau'!D49="O","FRANCAIS"&amp;CHAR(10)&amp;"Orthographe",IF('EDT-1niveau'!D49="rec","RECREATION",IF('EDT-1niveau'!D49="p","Pause méridienne",IF('EDT-1niveau'!D49="G","FRANCAIS"&amp;CHAR(10)&amp;"Grammaire",IF('EDT-1niveau'!D49="E","FRANCAIS"&amp;CHAR(10)&amp;"Ecriture",IF('EDT-1niveau'!D49="M","MATHEMATIQUES",IF('EDT-1niveau'!D49="F","FRANCAIS",IF('EDT-1niveau'!D49="LC","FRANCAIS"&amp;CHAR(10)&amp;"Lecture et comp. de l'écrit",IF('EDT-1niveau'!D49="CLA","FRANCAIS"&amp;CHAR(10)&amp;"Culture littéraire et artistique",IF('EDT-1niveau'!D49="LO","FRANCAIS"&amp;CHAR(10)&amp;"Langage oral",IF('EDT-1niveau'!D49="L","FRANCAIS"&amp;CHAR(10)&amp;"Lexique",IF('EDT-1niveau'!D49="CM","MATHEMATIQUES"&amp;CHAR(10)&amp;"Calcul mental",IF('EDT-1niveau'!D49="GM","MATHEMATIQUES"&amp;CHAR(10)&amp;"Grandeurs et mesures",IF('EDT-1niveau'!D49="NC","MATHEMATIQUES"&amp;CHAR(10)&amp;"Nombres et calculs",IF('EDT-1niveau'!D49="EG","MATHEMATIQUES"&amp;CHAR(10)&amp;"Espace et Géométrie",IF('EDT-1niveau'!D49="S","Sciences et technologie",IF('EDT-1niveau'!D49="H","Histoire",IF('EDT-1niveau'!D49="Geo","Géographie",IF('EDT-1niveau'!D49="EMC","Enseig. mor. et civ.",IF('EDT-1niveau'!D49="EPS","Educ. phys. et sportive",IF('EDT-1niveau'!D49="EM","Educ. musicale",IF('EDT-1niveau'!D49="AP","Arts plastiques",IF('EDT-1niveau'!D49="HDA","Hist. des arts",IF('EDT-1niveau'!D49="QM","Questionner le monde",IF('EDT-1niveau'!D49="LV","Langue vivante",IF('EDT-1niveau'!D49="APC","Activ. pédag. complémentaires",""))))))))))))))))))))))))))</f>
        <v/>
      </c>
      <c r="J45" s="14" t="str">
        <f t="shared" si="4"/>
        <v/>
      </c>
      <c r="K45" s="100" t="str">
        <f>'EDT-1niveau'!E49</f>
        <v/>
      </c>
      <c r="L45" s="14" t="str">
        <f>IF('EDT-1niveau'!E49="O","FRANCAIS"&amp;CHAR(10)&amp;"Orthographe",IF('EDT-1niveau'!E49="rec","RECREATION",IF('EDT-1niveau'!E49="p","Pause méridienne",IF('EDT-1niveau'!E49="G","FRANCAIS"&amp;CHAR(10)&amp;"Grammaire",IF('EDT-1niveau'!E49="E","FRANCAIS"&amp;CHAR(10)&amp;"Ecriture",IF('EDT-1niveau'!E49="M","MATHEMATIQUES",IF('EDT-1niveau'!E49="F","FRANCAIS",IF('EDT-1niveau'!E49="LC","FRANCAIS"&amp;CHAR(10)&amp;"Lecture et comp. de l'écrit",IF('EDT-1niveau'!E49="CLA","FRANCAIS"&amp;CHAR(10)&amp;"Culture littéraire et artistique",IF('EDT-1niveau'!E49="LO","FRANCAIS"&amp;CHAR(10)&amp;"Langage oral",IF('EDT-1niveau'!E49="L","FRANCAIS"&amp;CHAR(10)&amp;"Lexique",IF('EDT-1niveau'!E49="CM","MATHEMATIQUES"&amp;CHAR(10)&amp;"Calcul mental",IF('EDT-1niveau'!E49="GM","MATHEMATIQUES"&amp;CHAR(10)&amp;"Grandeurs et mesures",IF('EDT-1niveau'!E49="NC","MATHEMATIQUES"&amp;CHAR(10)&amp;"Nombres et calculs",IF('EDT-1niveau'!E49="EG","MATHEMATIQUES"&amp;CHAR(10)&amp;"Espace et Géométrie",IF('EDT-1niveau'!E49="S","Sciences et technologie",IF('EDT-1niveau'!E49="H","Histoire",IF('EDT-1niveau'!E49="Geo","Géographie",IF('EDT-1niveau'!E49="EMC","Enseig. mor. et civ.",IF('EDT-1niveau'!E49="EPS","Educ. phys. et sportive",IF('EDT-1niveau'!E49="EM","Educ. musicale",IF('EDT-1niveau'!E49="AP","Arts plastiques",IF('EDT-1niveau'!E49="HDA","Hist. des arts",IF('EDT-1niveau'!E49="QM","Questionner le monde",IF('EDT-1niveau'!E49="LV","Langue vivante",IF('EDT-1niveau'!E49="APC","Activ. pédag. complémentaires",""))))))))))))))))))))))))))</f>
        <v/>
      </c>
      <c r="M45" s="14" t="str">
        <f t="shared" si="2"/>
        <v/>
      </c>
      <c r="N45" s="100" t="str">
        <f>'EDT-1niveau'!F49</f>
        <v/>
      </c>
      <c r="O45" s="14" t="str">
        <f>IF('EDT-1niveau'!F49="O","FRANCAIS"&amp;CHAR(10)&amp;"Orthographe",IF('EDT-1niveau'!F49="rec","RECREATION",IF('EDT-1niveau'!F49="p","Pause méridienne",IF('EDT-1niveau'!F49="G","FRANCAIS"&amp;CHAR(10)&amp;"Grammaire",IF('EDT-1niveau'!F49="E","FRANCAIS"&amp;CHAR(10)&amp;"Ecriture",IF('EDT-1niveau'!F49="M","MATHEMATIQUES",IF('EDT-1niveau'!F49="F","FRANCAIS",IF('EDT-1niveau'!F49="LC","FRANCAIS"&amp;CHAR(10)&amp;"Lecture et comp. de l'écrit",IF('EDT-1niveau'!F49="CLA","FRANCAIS"&amp;CHAR(10)&amp;"Culture littéraire et artistique",IF('EDT-1niveau'!F49="LO","FRANCAIS"&amp;CHAR(10)&amp;"Langage oral",IF('EDT-1niveau'!F49="L","FRANCAIS"&amp;CHAR(10)&amp;"Lexique",IF('EDT-1niveau'!F49="CM","MATHEMATIQUES"&amp;CHAR(10)&amp;"Calcul mental",IF('EDT-1niveau'!F49="GM","MATHEMATIQUES"&amp;CHAR(10)&amp;"Grandeurs et mesures",IF('EDT-1niveau'!F49="NC","MATHEMATIQUES"&amp;CHAR(10)&amp;"Nombres et calculs",IF('EDT-1niveau'!F49="EG","MATHEMATIQUES"&amp;CHAR(10)&amp;"Espace et Géométrie",IF('EDT-1niveau'!F49="S","Sciences et technologie",IF('EDT-1niveau'!F49="H","Histoire",IF('EDT-1niveau'!F49="Geo","Géographie",IF('EDT-1niveau'!F49="EMC","Enseig. mor. et civ.",IF('EDT-1niveau'!F49="EPS","Educ. phys. et sportive",IF('EDT-1niveau'!F49="EM","Educ. musicale",IF('EDT-1niveau'!F49="AP","Arts plastiques",IF('EDT-1niveau'!F49="HDA","Hist. des arts",IF('EDT-1niveau'!F49="QM","Questionner le monde",IF('EDT-1niveau'!F49="LV","Langue vivante",IF('EDT-1niveau'!F49="APC","Activ. pédag. complémentaires",""))))))))))))))))))))))))))</f>
        <v/>
      </c>
      <c r="P45" s="39" t="str">
        <f t="shared" si="3"/>
        <v/>
      </c>
    </row>
    <row r="46" spans="1:19" x14ac:dyDescent="0.3">
      <c r="A46" s="4" t="e">
        <f>IF('POUR COMMENCER'!$E$14&gt;=A45,A45+'POUR COMMENCER'!$H$29,"")</f>
        <v>#VALUE!</v>
      </c>
      <c r="B46" s="100" t="str">
        <f>'EDT-1niveau'!B50</f>
        <v/>
      </c>
      <c r="C46" s="14" t="str">
        <f>IF('EDT-1niveau'!B50="O","FRANCAIS"&amp;CHAR(10)&amp;"Orthographe",IF('EDT-1niveau'!B50="rec","RECREATION",IF('EDT-1niveau'!B50="p","Pause méridienne",IF('EDT-1niveau'!B50="G","FRANCAIS"&amp;CHAR(10)&amp;"Grammaire",IF('EDT-1niveau'!B50="E","FRANCAIS"&amp;CHAR(10)&amp;"Ecriture",IF('EDT-1niveau'!B50="M","MATHEMATIQUES",IF('EDT-1niveau'!B50="F","FRANCAIS",IF('EDT-1niveau'!B50="LC","FRANCAIS"&amp;CHAR(10)&amp;"Lecture et comp. de l'écrit",IF('EDT-1niveau'!B50="CLA","FRANCAIS"&amp;CHAR(10)&amp;"Culture littéraire et artistique",IF('EDT-1niveau'!B50="LO","FRANCAIS"&amp;CHAR(10)&amp;"Langage oral",IF('EDT-1niveau'!B50="L","FRANCAIS"&amp;CHAR(10)&amp;"Lexique",IF('EDT-1niveau'!B50="CM","MATHEMATIQUES"&amp;CHAR(10)&amp;"Calcul mental",IF('EDT-1niveau'!B50="GM","MATHEMATIQUES"&amp;CHAR(10)&amp;"Grandeurs et mesures",IF('EDT-1niveau'!B50="NC","MATHEMATIQUES"&amp;CHAR(10)&amp;"Nombres et calculs",IF('EDT-1niveau'!B50="EG","MATHEMATIQUES"&amp;CHAR(10)&amp;"Espace et Géométrie",IF('EDT-1niveau'!B50="S","Sciences et technologie",IF('EDT-1niveau'!B50="H","Histoire",IF('EDT-1niveau'!B50="Geo","Géographie",IF('EDT-1niveau'!B50="EMC","Enseig. mor. et civ.",IF('EDT-1niveau'!B50="EPS","Educ. phys. et sportive",IF('EDT-1niveau'!B50="EM","Educ. musicale",IF('EDT-1niveau'!B50="AP","Arts plastiques",IF('EDT-1niveau'!B50="HDA","Hist. des arts",IF('EDT-1niveau'!B50="QM","Questionner le monde",IF('EDT-1niveau'!B50="LV","Langue vivante",IF('EDT-1niveau'!B50="APC","Activ. pédag. complémentaires",""))))))))))))))))))))))))))</f>
        <v/>
      </c>
      <c r="D46" s="14" t="str">
        <f t="shared" si="0"/>
        <v/>
      </c>
      <c r="E46" s="100" t="str">
        <f>'EDT-1niveau'!C50</f>
        <v/>
      </c>
      <c r="F46" s="14" t="str">
        <f>IF('EDT-1niveau'!C50="O","FRANCAIS"&amp;CHAR(10)&amp;"Orthographe",IF('EDT-1niveau'!C50="rec","RECREATION",IF('EDT-1niveau'!C50="p","Pause méridienne",IF('EDT-1niveau'!C50="G","FRANCAIS"&amp;CHAR(10)&amp;"Grammaire",IF('EDT-1niveau'!C50="E","FRANCAIS"&amp;CHAR(10)&amp;"Ecriture",IF('EDT-1niveau'!C50="M","MATHEMATIQUES",IF('EDT-1niveau'!C50="F","FRANCAIS",IF('EDT-1niveau'!C50="LC","FRANCAIS"&amp;CHAR(10)&amp;"Lecture et comp. de l'écrit",IF('EDT-1niveau'!C50="CLA","FRANCAIS"&amp;CHAR(10)&amp;"Culture littéraire et artistique",IF('EDT-1niveau'!C50="LO","FRANCAIS"&amp;CHAR(10)&amp;"Langage oral",IF('EDT-1niveau'!C50="L","FRANCAIS"&amp;CHAR(10)&amp;"Lexique",IF('EDT-1niveau'!C50="CM","MATHEMATIQUES"&amp;CHAR(10)&amp;"Calcul mental",IF('EDT-1niveau'!C50="GM","MATHEMATIQUES"&amp;CHAR(10)&amp;"Grandeurs et mesures",IF('EDT-1niveau'!C50="NC","MATHEMATIQUES"&amp;CHAR(10)&amp;"Nombres et calculs",IF('EDT-1niveau'!C50="EG","MATHEMATIQUES"&amp;CHAR(10)&amp;"Espace et Géométrie",IF('EDT-1niveau'!C50="S","Sciences et technologie",IF('EDT-1niveau'!C50="H","Histoire",IF('EDT-1niveau'!C50="Geo","Géographie",IF('EDT-1niveau'!C50="EMC","Enseig. mor. et civ.",IF('EDT-1niveau'!C50="EPS","Educ. phys. et sportive",IF('EDT-1niveau'!C50="EM","Educ. musicale",IF('EDT-1niveau'!C50="AP","Arts plastiques",IF('EDT-1niveau'!C50="HDA","Hist. des arts",IF('EDT-1niveau'!C50="QM","Questionner le monde",IF('EDT-1niveau'!C50="LV","Langue vivante",IF('EDT-1niveau'!C50="APC","Activ. pédag. complémentaires",""))))))))))))))))))))))))))</f>
        <v/>
      </c>
      <c r="G46" s="14" t="str">
        <f t="shared" si="1"/>
        <v/>
      </c>
      <c r="H46" s="100" t="str">
        <f>'EDT-1niveau'!D50</f>
        <v/>
      </c>
      <c r="I46" s="14" t="str">
        <f>IF('EDT-1niveau'!D50="O","FRANCAIS"&amp;CHAR(10)&amp;"Orthographe",IF('EDT-1niveau'!D50="rec","RECREATION",IF('EDT-1niveau'!D50="p","Pause méridienne",IF('EDT-1niveau'!D50="G","FRANCAIS"&amp;CHAR(10)&amp;"Grammaire",IF('EDT-1niveau'!D50="E","FRANCAIS"&amp;CHAR(10)&amp;"Ecriture",IF('EDT-1niveau'!D50="M","MATHEMATIQUES",IF('EDT-1niveau'!D50="F","FRANCAIS",IF('EDT-1niveau'!D50="LC","FRANCAIS"&amp;CHAR(10)&amp;"Lecture et comp. de l'écrit",IF('EDT-1niveau'!D50="CLA","FRANCAIS"&amp;CHAR(10)&amp;"Culture littéraire et artistique",IF('EDT-1niveau'!D50="LO","FRANCAIS"&amp;CHAR(10)&amp;"Langage oral",IF('EDT-1niveau'!D50="L","FRANCAIS"&amp;CHAR(10)&amp;"Lexique",IF('EDT-1niveau'!D50="CM","MATHEMATIQUES"&amp;CHAR(10)&amp;"Calcul mental",IF('EDT-1niveau'!D50="GM","MATHEMATIQUES"&amp;CHAR(10)&amp;"Grandeurs et mesures",IF('EDT-1niveau'!D50="NC","MATHEMATIQUES"&amp;CHAR(10)&amp;"Nombres et calculs",IF('EDT-1niveau'!D50="EG","MATHEMATIQUES"&amp;CHAR(10)&amp;"Espace et Géométrie",IF('EDT-1niveau'!D50="S","Sciences et technologie",IF('EDT-1niveau'!D50="H","Histoire",IF('EDT-1niveau'!D50="Geo","Géographie",IF('EDT-1niveau'!D50="EMC","Enseig. mor. et civ.",IF('EDT-1niveau'!D50="EPS","Educ. phys. et sportive",IF('EDT-1niveau'!D50="EM","Educ. musicale",IF('EDT-1niveau'!D50="AP","Arts plastiques",IF('EDT-1niveau'!D50="HDA","Hist. des arts",IF('EDT-1niveau'!D50="QM","Questionner le monde",IF('EDT-1niveau'!D50="LV","Langue vivante",IF('EDT-1niveau'!D50="APC","Activ. pédag. complémentaires",""))))))))))))))))))))))))))</f>
        <v/>
      </c>
      <c r="J46" s="14" t="str">
        <f t="shared" si="4"/>
        <v/>
      </c>
      <c r="K46" s="100" t="str">
        <f>'EDT-1niveau'!E50</f>
        <v/>
      </c>
      <c r="L46" s="14" t="str">
        <f>IF('EDT-1niveau'!E50="O","FRANCAIS"&amp;CHAR(10)&amp;"Orthographe",IF('EDT-1niveau'!E50="rec","RECREATION",IF('EDT-1niveau'!E50="p","Pause méridienne",IF('EDT-1niveau'!E50="G","FRANCAIS"&amp;CHAR(10)&amp;"Grammaire",IF('EDT-1niveau'!E50="E","FRANCAIS"&amp;CHAR(10)&amp;"Ecriture",IF('EDT-1niveau'!E50="M","MATHEMATIQUES",IF('EDT-1niveau'!E50="F","FRANCAIS",IF('EDT-1niveau'!E50="LC","FRANCAIS"&amp;CHAR(10)&amp;"Lecture et comp. de l'écrit",IF('EDT-1niveau'!E50="CLA","FRANCAIS"&amp;CHAR(10)&amp;"Culture littéraire et artistique",IF('EDT-1niveau'!E50="LO","FRANCAIS"&amp;CHAR(10)&amp;"Langage oral",IF('EDT-1niveau'!E50="L","FRANCAIS"&amp;CHAR(10)&amp;"Lexique",IF('EDT-1niveau'!E50="CM","MATHEMATIQUES"&amp;CHAR(10)&amp;"Calcul mental",IF('EDT-1niveau'!E50="GM","MATHEMATIQUES"&amp;CHAR(10)&amp;"Grandeurs et mesures",IF('EDT-1niveau'!E50="NC","MATHEMATIQUES"&amp;CHAR(10)&amp;"Nombres et calculs",IF('EDT-1niveau'!E50="EG","MATHEMATIQUES"&amp;CHAR(10)&amp;"Espace et Géométrie",IF('EDT-1niveau'!E50="S","Sciences et technologie",IF('EDT-1niveau'!E50="H","Histoire",IF('EDT-1niveau'!E50="Geo","Géographie",IF('EDT-1niveau'!E50="EMC","Enseig. mor. et civ.",IF('EDT-1niveau'!E50="EPS","Educ. phys. et sportive",IF('EDT-1niveau'!E50="EM","Educ. musicale",IF('EDT-1niveau'!E50="AP","Arts plastiques",IF('EDT-1niveau'!E50="HDA","Hist. des arts",IF('EDT-1niveau'!E50="QM","Questionner le monde",IF('EDT-1niveau'!E50="LV","Langue vivante",IF('EDT-1niveau'!E50="APC","Activ. pédag. complémentaires",""))))))))))))))))))))))))))</f>
        <v/>
      </c>
      <c r="M46" s="14" t="str">
        <f t="shared" si="2"/>
        <v/>
      </c>
      <c r="N46" s="100" t="str">
        <f>'EDT-1niveau'!F50</f>
        <v/>
      </c>
      <c r="O46" s="14" t="str">
        <f>IF('EDT-1niveau'!F50="O","FRANCAIS"&amp;CHAR(10)&amp;"Orthographe",IF('EDT-1niveau'!F50="rec","RECREATION",IF('EDT-1niveau'!F50="p","Pause méridienne",IF('EDT-1niveau'!F50="G","FRANCAIS"&amp;CHAR(10)&amp;"Grammaire",IF('EDT-1niveau'!F50="E","FRANCAIS"&amp;CHAR(10)&amp;"Ecriture",IF('EDT-1niveau'!F50="M","MATHEMATIQUES",IF('EDT-1niveau'!F50="F","FRANCAIS",IF('EDT-1niveau'!F50="LC","FRANCAIS"&amp;CHAR(10)&amp;"Lecture et comp. de l'écrit",IF('EDT-1niveau'!F50="CLA","FRANCAIS"&amp;CHAR(10)&amp;"Culture littéraire et artistique",IF('EDT-1niveau'!F50="LO","FRANCAIS"&amp;CHAR(10)&amp;"Langage oral",IF('EDT-1niveau'!F50="L","FRANCAIS"&amp;CHAR(10)&amp;"Lexique",IF('EDT-1niveau'!F50="CM","MATHEMATIQUES"&amp;CHAR(10)&amp;"Calcul mental",IF('EDT-1niveau'!F50="GM","MATHEMATIQUES"&amp;CHAR(10)&amp;"Grandeurs et mesures",IF('EDT-1niveau'!F50="NC","MATHEMATIQUES"&amp;CHAR(10)&amp;"Nombres et calculs",IF('EDT-1niveau'!F50="EG","MATHEMATIQUES"&amp;CHAR(10)&amp;"Espace et Géométrie",IF('EDT-1niveau'!F50="S","Sciences et technologie",IF('EDT-1niveau'!F50="H","Histoire",IF('EDT-1niveau'!F50="Geo","Géographie",IF('EDT-1niveau'!F50="EMC","Enseig. mor. et civ.",IF('EDT-1niveau'!F50="EPS","Educ. phys. et sportive",IF('EDT-1niveau'!F50="EM","Educ. musicale",IF('EDT-1niveau'!F50="AP","Arts plastiques",IF('EDT-1niveau'!F50="HDA","Hist. des arts",IF('EDT-1niveau'!F50="QM","Questionner le monde",IF('EDT-1niveau'!F50="LV","Langue vivante",IF('EDT-1niveau'!F50="APC","Activ. pédag. complémentaires",""))))))))))))))))))))))))))</f>
        <v/>
      </c>
      <c r="P46" s="39" t="str">
        <f t="shared" si="3"/>
        <v/>
      </c>
      <c r="R46" s="33"/>
      <c r="S46" s="44"/>
    </row>
    <row r="47" spans="1:19" x14ac:dyDescent="0.3">
      <c r="A47" s="4" t="e">
        <f>IF('POUR COMMENCER'!$E$14&gt;=A46,A46+'POUR COMMENCER'!$H$29,"")</f>
        <v>#VALUE!</v>
      </c>
      <c r="B47" s="100" t="str">
        <f>'EDT-1niveau'!B51</f>
        <v/>
      </c>
      <c r="C47" s="14" t="str">
        <f>IF('EDT-1niveau'!B51="O","FRANCAIS"&amp;CHAR(10)&amp;"Orthographe",IF('EDT-1niveau'!B51="rec","RECREATION",IF('EDT-1niveau'!B51="p","Pause méridienne",IF('EDT-1niveau'!B51="G","FRANCAIS"&amp;CHAR(10)&amp;"Grammaire",IF('EDT-1niveau'!B51="E","FRANCAIS"&amp;CHAR(10)&amp;"Ecriture",IF('EDT-1niveau'!B51="M","MATHEMATIQUES",IF('EDT-1niveau'!B51="F","FRANCAIS",IF('EDT-1niveau'!B51="LC","FRANCAIS"&amp;CHAR(10)&amp;"Lecture et comp. de l'écrit",IF('EDT-1niveau'!B51="CLA","FRANCAIS"&amp;CHAR(10)&amp;"Culture littéraire et artistique",IF('EDT-1niveau'!B51="LO","FRANCAIS"&amp;CHAR(10)&amp;"Langage oral",IF('EDT-1niveau'!B51="L","FRANCAIS"&amp;CHAR(10)&amp;"Lexique",IF('EDT-1niveau'!B51="CM","MATHEMATIQUES"&amp;CHAR(10)&amp;"Calcul mental",IF('EDT-1niveau'!B51="GM","MATHEMATIQUES"&amp;CHAR(10)&amp;"Grandeurs et mesures",IF('EDT-1niveau'!B51="NC","MATHEMATIQUES"&amp;CHAR(10)&amp;"Nombres et calculs",IF('EDT-1niveau'!B51="EG","MATHEMATIQUES"&amp;CHAR(10)&amp;"Espace et Géométrie",IF('EDT-1niveau'!B51="S","Sciences et technologie",IF('EDT-1niveau'!B51="H","Histoire",IF('EDT-1niveau'!B51="Geo","Géographie",IF('EDT-1niveau'!B51="EMC","Enseig. mor. et civ.",IF('EDT-1niveau'!B51="EPS","Educ. phys. et sportive",IF('EDT-1niveau'!B51="EM","Educ. musicale",IF('EDT-1niveau'!B51="AP","Arts plastiques",IF('EDT-1niveau'!B51="HDA","Hist. des arts",IF('EDT-1niveau'!B51="QM","Questionner le monde",IF('EDT-1niveau'!B51="LV","Langue vivante",IF('EDT-1niveau'!B51="APC","Activ. pédag. complémentaires",""))))))))))))))))))))))))))</f>
        <v/>
      </c>
      <c r="D47" s="14" t="str">
        <f t="shared" si="0"/>
        <v/>
      </c>
      <c r="E47" s="100" t="str">
        <f>'EDT-1niveau'!C51</f>
        <v/>
      </c>
      <c r="F47" s="14" t="str">
        <f>IF('EDT-1niveau'!C51="O","FRANCAIS"&amp;CHAR(10)&amp;"Orthographe",IF('EDT-1niveau'!C51="rec","RECREATION",IF('EDT-1niveau'!C51="p","Pause méridienne",IF('EDT-1niveau'!C51="G","FRANCAIS"&amp;CHAR(10)&amp;"Grammaire",IF('EDT-1niveau'!C51="E","FRANCAIS"&amp;CHAR(10)&amp;"Ecriture",IF('EDT-1niveau'!C51="M","MATHEMATIQUES",IF('EDT-1niveau'!C51="F","FRANCAIS",IF('EDT-1niveau'!C51="LC","FRANCAIS"&amp;CHAR(10)&amp;"Lecture et comp. de l'écrit",IF('EDT-1niveau'!C51="CLA","FRANCAIS"&amp;CHAR(10)&amp;"Culture littéraire et artistique",IF('EDT-1niveau'!C51="LO","FRANCAIS"&amp;CHAR(10)&amp;"Langage oral",IF('EDT-1niveau'!C51="L","FRANCAIS"&amp;CHAR(10)&amp;"Lexique",IF('EDT-1niveau'!C51="CM","MATHEMATIQUES"&amp;CHAR(10)&amp;"Calcul mental",IF('EDT-1niveau'!C51="GM","MATHEMATIQUES"&amp;CHAR(10)&amp;"Grandeurs et mesures",IF('EDT-1niveau'!C51="NC","MATHEMATIQUES"&amp;CHAR(10)&amp;"Nombres et calculs",IF('EDT-1niveau'!C51="EG","MATHEMATIQUES"&amp;CHAR(10)&amp;"Espace et Géométrie",IF('EDT-1niveau'!C51="S","Sciences et technologie",IF('EDT-1niveau'!C51="H","Histoire",IF('EDT-1niveau'!C51="Geo","Géographie",IF('EDT-1niveau'!C51="EMC","Enseig. mor. et civ.",IF('EDT-1niveau'!C51="EPS","Educ. phys. et sportive",IF('EDT-1niveau'!C51="EM","Educ. musicale",IF('EDT-1niveau'!C51="AP","Arts plastiques",IF('EDT-1niveau'!C51="HDA","Hist. des arts",IF('EDT-1niveau'!C51="QM","Questionner le monde",IF('EDT-1niveau'!C51="LV","Langue vivante",IF('EDT-1niveau'!C51="APC","Activ. pédag. complémentaires",""))))))))))))))))))))))))))</f>
        <v/>
      </c>
      <c r="G47" s="14" t="str">
        <f t="shared" si="1"/>
        <v/>
      </c>
      <c r="H47" s="100" t="str">
        <f>'EDT-1niveau'!D51</f>
        <v/>
      </c>
      <c r="I47" s="14" t="str">
        <f>IF('EDT-1niveau'!D51="O","FRANCAIS"&amp;CHAR(10)&amp;"Orthographe",IF('EDT-1niveau'!D51="rec","RECREATION",IF('EDT-1niveau'!D51="p","Pause méridienne",IF('EDT-1niveau'!D51="G","FRANCAIS"&amp;CHAR(10)&amp;"Grammaire",IF('EDT-1niveau'!D51="E","FRANCAIS"&amp;CHAR(10)&amp;"Ecriture",IF('EDT-1niveau'!D51="M","MATHEMATIQUES",IF('EDT-1niveau'!D51="F","FRANCAIS",IF('EDT-1niveau'!D51="LC","FRANCAIS"&amp;CHAR(10)&amp;"Lecture et comp. de l'écrit",IF('EDT-1niveau'!D51="CLA","FRANCAIS"&amp;CHAR(10)&amp;"Culture littéraire et artistique",IF('EDT-1niveau'!D51="LO","FRANCAIS"&amp;CHAR(10)&amp;"Langage oral",IF('EDT-1niveau'!D51="L","FRANCAIS"&amp;CHAR(10)&amp;"Lexique",IF('EDT-1niveau'!D51="CM","MATHEMATIQUES"&amp;CHAR(10)&amp;"Calcul mental",IF('EDT-1niveau'!D51="GM","MATHEMATIQUES"&amp;CHAR(10)&amp;"Grandeurs et mesures",IF('EDT-1niveau'!D51="NC","MATHEMATIQUES"&amp;CHAR(10)&amp;"Nombres et calculs",IF('EDT-1niveau'!D51="EG","MATHEMATIQUES"&amp;CHAR(10)&amp;"Espace et Géométrie",IF('EDT-1niveau'!D51="S","Sciences et technologie",IF('EDT-1niveau'!D51="H","Histoire",IF('EDT-1niveau'!D51="Geo","Géographie",IF('EDT-1niveau'!D51="EMC","Enseig. mor. et civ.",IF('EDT-1niveau'!D51="EPS","Educ. phys. et sportive",IF('EDT-1niveau'!D51="EM","Educ. musicale",IF('EDT-1niveau'!D51="AP","Arts plastiques",IF('EDT-1niveau'!D51="HDA","Hist. des arts",IF('EDT-1niveau'!D51="QM","Questionner le monde",IF('EDT-1niveau'!D51="LV","Langue vivante",IF('EDT-1niveau'!D51="APC","Activ. pédag. complémentaires",""))))))))))))))))))))))))))</f>
        <v/>
      </c>
      <c r="J47" s="14" t="str">
        <f t="shared" si="4"/>
        <v/>
      </c>
      <c r="K47" s="100" t="str">
        <f>'EDT-1niveau'!E51</f>
        <v/>
      </c>
      <c r="L47" s="14" t="str">
        <f>IF('EDT-1niveau'!E51="O","FRANCAIS"&amp;CHAR(10)&amp;"Orthographe",IF('EDT-1niveau'!E51="rec","RECREATION",IF('EDT-1niveau'!E51="p","Pause méridienne",IF('EDT-1niveau'!E51="G","FRANCAIS"&amp;CHAR(10)&amp;"Grammaire",IF('EDT-1niveau'!E51="E","FRANCAIS"&amp;CHAR(10)&amp;"Ecriture",IF('EDT-1niveau'!E51="M","MATHEMATIQUES",IF('EDT-1niveau'!E51="F","FRANCAIS",IF('EDT-1niveau'!E51="LC","FRANCAIS"&amp;CHAR(10)&amp;"Lecture et comp. de l'écrit",IF('EDT-1niveau'!E51="CLA","FRANCAIS"&amp;CHAR(10)&amp;"Culture littéraire et artistique",IF('EDT-1niveau'!E51="LO","FRANCAIS"&amp;CHAR(10)&amp;"Langage oral",IF('EDT-1niveau'!E51="L","FRANCAIS"&amp;CHAR(10)&amp;"Lexique",IF('EDT-1niveau'!E51="CM","MATHEMATIQUES"&amp;CHAR(10)&amp;"Calcul mental",IF('EDT-1niveau'!E51="GM","MATHEMATIQUES"&amp;CHAR(10)&amp;"Grandeurs et mesures",IF('EDT-1niveau'!E51="NC","MATHEMATIQUES"&amp;CHAR(10)&amp;"Nombres et calculs",IF('EDT-1niveau'!E51="EG","MATHEMATIQUES"&amp;CHAR(10)&amp;"Espace et Géométrie",IF('EDT-1niveau'!E51="S","Sciences et technologie",IF('EDT-1niveau'!E51="H","Histoire",IF('EDT-1niveau'!E51="Geo","Géographie",IF('EDT-1niveau'!E51="EMC","Enseig. mor. et civ.",IF('EDT-1niveau'!E51="EPS","Educ. phys. et sportive",IF('EDT-1niveau'!E51="EM","Educ. musicale",IF('EDT-1niveau'!E51="AP","Arts plastiques",IF('EDT-1niveau'!E51="HDA","Hist. des arts",IF('EDT-1niveau'!E51="QM","Questionner le monde",IF('EDT-1niveau'!E51="LV","Langue vivante",IF('EDT-1niveau'!E51="APC","Activ. pédag. complémentaires",""))))))))))))))))))))))))))</f>
        <v/>
      </c>
      <c r="M47" s="14" t="str">
        <f t="shared" si="2"/>
        <v/>
      </c>
      <c r="N47" s="100" t="str">
        <f>'EDT-1niveau'!F51</f>
        <v/>
      </c>
      <c r="O47" s="14" t="str">
        <f>IF('EDT-1niveau'!F51="O","FRANCAIS"&amp;CHAR(10)&amp;"Orthographe",IF('EDT-1niveau'!F51="rec","RECREATION",IF('EDT-1niveau'!F51="p","Pause méridienne",IF('EDT-1niveau'!F51="G","FRANCAIS"&amp;CHAR(10)&amp;"Grammaire",IF('EDT-1niveau'!F51="E","FRANCAIS"&amp;CHAR(10)&amp;"Ecriture",IF('EDT-1niveau'!F51="M","MATHEMATIQUES",IF('EDT-1niveau'!F51="F","FRANCAIS",IF('EDT-1niveau'!F51="LC","FRANCAIS"&amp;CHAR(10)&amp;"Lecture et comp. de l'écrit",IF('EDT-1niveau'!F51="CLA","FRANCAIS"&amp;CHAR(10)&amp;"Culture littéraire et artistique",IF('EDT-1niveau'!F51="LO","FRANCAIS"&amp;CHAR(10)&amp;"Langage oral",IF('EDT-1niveau'!F51="L","FRANCAIS"&amp;CHAR(10)&amp;"Lexique",IF('EDT-1niveau'!F51="CM","MATHEMATIQUES"&amp;CHAR(10)&amp;"Calcul mental",IF('EDT-1niveau'!F51="GM","MATHEMATIQUES"&amp;CHAR(10)&amp;"Grandeurs et mesures",IF('EDT-1niveau'!F51="NC","MATHEMATIQUES"&amp;CHAR(10)&amp;"Nombres et calculs",IF('EDT-1niveau'!F51="EG","MATHEMATIQUES"&amp;CHAR(10)&amp;"Espace et Géométrie",IF('EDT-1niveau'!F51="S","Sciences et technologie",IF('EDT-1niveau'!F51="H","Histoire",IF('EDT-1niveau'!F51="Geo","Géographie",IF('EDT-1niveau'!F51="EMC","Enseig. mor. et civ.",IF('EDT-1niveau'!F51="EPS","Educ. phys. et sportive",IF('EDT-1niveau'!F51="EM","Educ. musicale",IF('EDT-1niveau'!F51="AP","Arts plastiques",IF('EDT-1niveau'!F51="HDA","Hist. des arts",IF('EDT-1niveau'!F51="QM","Questionner le monde",IF('EDT-1niveau'!F51="LV","Langue vivante",IF('EDT-1niveau'!F51="APC","Activ. pédag. complémentaires",""))))))))))))))))))))))))))</f>
        <v/>
      </c>
      <c r="P47" s="39" t="str">
        <f t="shared" si="3"/>
        <v/>
      </c>
      <c r="R47" s="34"/>
      <c r="S47" s="44"/>
    </row>
    <row r="48" spans="1:19" x14ac:dyDescent="0.3">
      <c r="A48" s="4" t="e">
        <f>IF('POUR COMMENCER'!$E$14&gt;=A47,A47+'POUR COMMENCER'!$H$29,"")</f>
        <v>#VALUE!</v>
      </c>
      <c r="B48" s="100" t="str">
        <f>'EDT-1niveau'!B52</f>
        <v/>
      </c>
      <c r="C48" s="14" t="str">
        <f>IF('EDT-1niveau'!B52="O","FRANCAIS"&amp;CHAR(10)&amp;"Orthographe",IF('EDT-1niveau'!B52="rec","RECREATION",IF('EDT-1niveau'!B52="p","Pause méridienne",IF('EDT-1niveau'!B52="G","FRANCAIS"&amp;CHAR(10)&amp;"Grammaire",IF('EDT-1niveau'!B52="E","FRANCAIS"&amp;CHAR(10)&amp;"Ecriture",IF('EDT-1niveau'!B52="M","MATHEMATIQUES",IF('EDT-1niveau'!B52="F","FRANCAIS",IF('EDT-1niveau'!B52="LC","FRANCAIS"&amp;CHAR(10)&amp;"Lecture et comp. de l'écrit",IF('EDT-1niveau'!B52="CLA","FRANCAIS"&amp;CHAR(10)&amp;"Culture littéraire et artistique",IF('EDT-1niveau'!B52="LO","FRANCAIS"&amp;CHAR(10)&amp;"Langage oral",IF('EDT-1niveau'!B52="L","FRANCAIS"&amp;CHAR(10)&amp;"Lexique",IF('EDT-1niveau'!B52="CM","MATHEMATIQUES"&amp;CHAR(10)&amp;"Calcul mental",IF('EDT-1niveau'!B52="GM","MATHEMATIQUES"&amp;CHAR(10)&amp;"Grandeurs et mesures",IF('EDT-1niveau'!B52="NC","MATHEMATIQUES"&amp;CHAR(10)&amp;"Nombres et calculs",IF('EDT-1niveau'!B52="EG","MATHEMATIQUES"&amp;CHAR(10)&amp;"Espace et Géométrie",IF('EDT-1niveau'!B52="S","Sciences et technologie",IF('EDT-1niveau'!B52="H","Histoire",IF('EDT-1niveau'!B52="Geo","Géographie",IF('EDT-1niveau'!B52="EMC","Enseig. mor. et civ.",IF('EDT-1niveau'!B52="EPS","Educ. phys. et sportive",IF('EDT-1niveau'!B52="EM","Educ. musicale",IF('EDT-1niveau'!B52="AP","Arts plastiques",IF('EDT-1niveau'!B52="HDA","Hist. des arts",IF('EDT-1niveau'!B52="QM","Questionner le monde",IF('EDT-1niveau'!B52="LV","Langue vivante",IF('EDT-1niveau'!B52="APC","Activ. pédag. complémentaires",""))))))))))))))))))))))))))</f>
        <v/>
      </c>
      <c r="D48" s="14" t="str">
        <f t="shared" si="0"/>
        <v/>
      </c>
      <c r="E48" s="100" t="str">
        <f>'EDT-1niveau'!C52</f>
        <v/>
      </c>
      <c r="F48" s="14" t="str">
        <f>IF('EDT-1niveau'!C52="O","FRANCAIS"&amp;CHAR(10)&amp;"Orthographe",IF('EDT-1niveau'!C52="rec","RECREATION",IF('EDT-1niveau'!C52="p","Pause méridienne",IF('EDT-1niveau'!C52="G","FRANCAIS"&amp;CHAR(10)&amp;"Grammaire",IF('EDT-1niveau'!C52="E","FRANCAIS"&amp;CHAR(10)&amp;"Ecriture",IF('EDT-1niveau'!C52="M","MATHEMATIQUES",IF('EDT-1niveau'!C52="F","FRANCAIS",IF('EDT-1niveau'!C52="LC","FRANCAIS"&amp;CHAR(10)&amp;"Lecture et comp. de l'écrit",IF('EDT-1niveau'!C52="CLA","FRANCAIS"&amp;CHAR(10)&amp;"Culture littéraire et artistique",IF('EDT-1niveau'!C52="LO","FRANCAIS"&amp;CHAR(10)&amp;"Langage oral",IF('EDT-1niveau'!C52="L","FRANCAIS"&amp;CHAR(10)&amp;"Lexique",IF('EDT-1niveau'!C52="CM","MATHEMATIQUES"&amp;CHAR(10)&amp;"Calcul mental",IF('EDT-1niveau'!C52="GM","MATHEMATIQUES"&amp;CHAR(10)&amp;"Grandeurs et mesures",IF('EDT-1niveau'!C52="NC","MATHEMATIQUES"&amp;CHAR(10)&amp;"Nombres et calculs",IF('EDT-1niveau'!C52="EG","MATHEMATIQUES"&amp;CHAR(10)&amp;"Espace et Géométrie",IF('EDT-1niveau'!C52="S","Sciences et technologie",IF('EDT-1niveau'!C52="H","Histoire",IF('EDT-1niveau'!C52="Geo","Géographie",IF('EDT-1niveau'!C52="EMC","Enseig. mor. et civ.",IF('EDT-1niveau'!C52="EPS","Educ. phys. et sportive",IF('EDT-1niveau'!C52="EM","Educ. musicale",IF('EDT-1niveau'!C52="AP","Arts plastiques",IF('EDT-1niveau'!C52="HDA","Hist. des arts",IF('EDT-1niveau'!C52="QM","Questionner le monde",IF('EDT-1niveau'!C52="LV","Langue vivante",IF('EDT-1niveau'!C52="APC","Activ. pédag. complémentaires",""))))))))))))))))))))))))))</f>
        <v/>
      </c>
      <c r="G48" s="14" t="str">
        <f t="shared" si="1"/>
        <v/>
      </c>
      <c r="H48" s="100" t="str">
        <f>'EDT-1niveau'!D52</f>
        <v/>
      </c>
      <c r="I48" s="14" t="str">
        <f>IF('EDT-1niveau'!D52="O","FRANCAIS"&amp;CHAR(10)&amp;"Orthographe",IF('EDT-1niveau'!D52="rec","RECREATION",IF('EDT-1niveau'!D52="p","Pause méridienne",IF('EDT-1niveau'!D52="G","FRANCAIS"&amp;CHAR(10)&amp;"Grammaire",IF('EDT-1niveau'!D52="E","FRANCAIS"&amp;CHAR(10)&amp;"Ecriture",IF('EDT-1niveau'!D52="M","MATHEMATIQUES",IF('EDT-1niveau'!D52="F","FRANCAIS",IF('EDT-1niveau'!D52="LC","FRANCAIS"&amp;CHAR(10)&amp;"Lecture et comp. de l'écrit",IF('EDT-1niveau'!D52="CLA","FRANCAIS"&amp;CHAR(10)&amp;"Culture littéraire et artistique",IF('EDT-1niveau'!D52="LO","FRANCAIS"&amp;CHAR(10)&amp;"Langage oral",IF('EDT-1niveau'!D52="L","FRANCAIS"&amp;CHAR(10)&amp;"Lexique",IF('EDT-1niveau'!D52="CM","MATHEMATIQUES"&amp;CHAR(10)&amp;"Calcul mental",IF('EDT-1niveau'!D52="GM","MATHEMATIQUES"&amp;CHAR(10)&amp;"Grandeurs et mesures",IF('EDT-1niveau'!D52="NC","MATHEMATIQUES"&amp;CHAR(10)&amp;"Nombres et calculs",IF('EDT-1niveau'!D52="EG","MATHEMATIQUES"&amp;CHAR(10)&amp;"Espace et Géométrie",IF('EDT-1niveau'!D52="S","Sciences et technologie",IF('EDT-1niveau'!D52="H","Histoire",IF('EDT-1niveau'!D52="Geo","Géographie",IF('EDT-1niveau'!D52="EMC","Enseig. mor. et civ.",IF('EDT-1niveau'!D52="EPS","Educ. phys. et sportive",IF('EDT-1niveau'!D52="EM","Educ. musicale",IF('EDT-1niveau'!D52="AP","Arts plastiques",IF('EDT-1niveau'!D52="HDA","Hist. des arts",IF('EDT-1niveau'!D52="QM","Questionner le monde",IF('EDT-1niveau'!D52="LV","Langue vivante",IF('EDT-1niveau'!D52="APC","Activ. pédag. complémentaires",""))))))))))))))))))))))))))</f>
        <v/>
      </c>
      <c r="J48" s="14" t="str">
        <f t="shared" si="4"/>
        <v/>
      </c>
      <c r="K48" s="100" t="str">
        <f>'EDT-1niveau'!E52</f>
        <v/>
      </c>
      <c r="L48" s="14" t="str">
        <f>IF('EDT-1niveau'!E52="O","FRANCAIS"&amp;CHAR(10)&amp;"Orthographe",IF('EDT-1niveau'!E52="rec","RECREATION",IF('EDT-1niveau'!E52="p","Pause méridienne",IF('EDT-1niveau'!E52="G","FRANCAIS"&amp;CHAR(10)&amp;"Grammaire",IF('EDT-1niveau'!E52="E","FRANCAIS"&amp;CHAR(10)&amp;"Ecriture",IF('EDT-1niveau'!E52="M","MATHEMATIQUES",IF('EDT-1niveau'!E52="F","FRANCAIS",IF('EDT-1niveau'!E52="LC","FRANCAIS"&amp;CHAR(10)&amp;"Lecture et comp. de l'écrit",IF('EDT-1niveau'!E52="CLA","FRANCAIS"&amp;CHAR(10)&amp;"Culture littéraire et artistique",IF('EDT-1niveau'!E52="LO","FRANCAIS"&amp;CHAR(10)&amp;"Langage oral",IF('EDT-1niveau'!E52="L","FRANCAIS"&amp;CHAR(10)&amp;"Lexique",IF('EDT-1niveau'!E52="CM","MATHEMATIQUES"&amp;CHAR(10)&amp;"Calcul mental",IF('EDT-1niveau'!E52="GM","MATHEMATIQUES"&amp;CHAR(10)&amp;"Grandeurs et mesures",IF('EDT-1niveau'!E52="NC","MATHEMATIQUES"&amp;CHAR(10)&amp;"Nombres et calculs",IF('EDT-1niveau'!E52="EG","MATHEMATIQUES"&amp;CHAR(10)&amp;"Espace et Géométrie",IF('EDT-1niveau'!E52="S","Sciences et technologie",IF('EDT-1niveau'!E52="H","Histoire",IF('EDT-1niveau'!E52="Geo","Géographie",IF('EDT-1niveau'!E52="EMC","Enseig. mor. et civ.",IF('EDT-1niveau'!E52="EPS","Educ. phys. et sportive",IF('EDT-1niveau'!E52="EM","Educ. musicale",IF('EDT-1niveau'!E52="AP","Arts plastiques",IF('EDT-1niveau'!E52="HDA","Hist. des arts",IF('EDT-1niveau'!E52="QM","Questionner le monde",IF('EDT-1niveau'!E52="LV","Langue vivante",IF('EDT-1niveau'!E52="APC","Activ. pédag. complémentaires",""))))))))))))))))))))))))))</f>
        <v/>
      </c>
      <c r="M48" s="14" t="str">
        <f t="shared" si="2"/>
        <v/>
      </c>
      <c r="N48" s="100" t="str">
        <f>'EDT-1niveau'!F52</f>
        <v/>
      </c>
      <c r="O48" s="14" t="str">
        <f>IF('EDT-1niveau'!F52="O","FRANCAIS"&amp;CHAR(10)&amp;"Orthographe",IF('EDT-1niveau'!F52="rec","RECREATION",IF('EDT-1niveau'!F52="p","Pause méridienne",IF('EDT-1niveau'!F52="G","FRANCAIS"&amp;CHAR(10)&amp;"Grammaire",IF('EDT-1niveau'!F52="E","FRANCAIS"&amp;CHAR(10)&amp;"Ecriture",IF('EDT-1niveau'!F52="M","MATHEMATIQUES",IF('EDT-1niveau'!F52="F","FRANCAIS",IF('EDT-1niveau'!F52="LC","FRANCAIS"&amp;CHAR(10)&amp;"Lecture et comp. de l'écrit",IF('EDT-1niveau'!F52="CLA","FRANCAIS"&amp;CHAR(10)&amp;"Culture littéraire et artistique",IF('EDT-1niveau'!F52="LO","FRANCAIS"&amp;CHAR(10)&amp;"Langage oral",IF('EDT-1niveau'!F52="L","FRANCAIS"&amp;CHAR(10)&amp;"Lexique",IF('EDT-1niveau'!F52="CM","MATHEMATIQUES"&amp;CHAR(10)&amp;"Calcul mental",IF('EDT-1niveau'!F52="GM","MATHEMATIQUES"&amp;CHAR(10)&amp;"Grandeurs et mesures",IF('EDT-1niveau'!F52="NC","MATHEMATIQUES"&amp;CHAR(10)&amp;"Nombres et calculs",IF('EDT-1niveau'!F52="EG","MATHEMATIQUES"&amp;CHAR(10)&amp;"Espace et Géométrie",IF('EDT-1niveau'!F52="S","Sciences et technologie",IF('EDT-1niveau'!F52="H","Histoire",IF('EDT-1niveau'!F52="Geo","Géographie",IF('EDT-1niveau'!F52="EMC","Enseig. mor. et civ.",IF('EDT-1niveau'!F52="EPS","Educ. phys. et sportive",IF('EDT-1niveau'!F52="EM","Educ. musicale",IF('EDT-1niveau'!F52="AP","Arts plastiques",IF('EDT-1niveau'!F52="HDA","Hist. des arts",IF('EDT-1niveau'!F52="QM","Questionner le monde",IF('EDT-1niveau'!F52="LV","Langue vivante",IF('EDT-1niveau'!F52="APC","Activ. pédag. complémentaires",""))))))))))))))))))))))))))</f>
        <v/>
      </c>
      <c r="P48" s="39" t="str">
        <f t="shared" si="3"/>
        <v/>
      </c>
      <c r="R48" s="34"/>
      <c r="S48" s="44"/>
    </row>
    <row r="49" spans="1:19" x14ac:dyDescent="0.3">
      <c r="A49" s="4" t="e">
        <f>IF('POUR COMMENCER'!$E$14&gt;=A48,A48+'POUR COMMENCER'!$H$29,"")</f>
        <v>#VALUE!</v>
      </c>
      <c r="B49" s="100" t="str">
        <f>'EDT-1niveau'!B53</f>
        <v/>
      </c>
      <c r="C49" s="14" t="str">
        <f>IF('EDT-1niveau'!B53="O","FRANCAIS"&amp;CHAR(10)&amp;"Orthographe",IF('EDT-1niveau'!B53="rec","RECREATION",IF('EDT-1niveau'!B53="p","Pause méridienne",IF('EDT-1niveau'!B53="G","FRANCAIS"&amp;CHAR(10)&amp;"Grammaire",IF('EDT-1niveau'!B53="E","FRANCAIS"&amp;CHAR(10)&amp;"Ecriture",IF('EDT-1niveau'!B53="M","MATHEMATIQUES",IF('EDT-1niveau'!B53="F","FRANCAIS",IF('EDT-1niveau'!B53="LC","FRANCAIS"&amp;CHAR(10)&amp;"Lecture et comp. de l'écrit",IF('EDT-1niveau'!B53="CLA","FRANCAIS"&amp;CHAR(10)&amp;"Culture littéraire et artistique",IF('EDT-1niveau'!B53="LO","FRANCAIS"&amp;CHAR(10)&amp;"Langage oral",IF('EDT-1niveau'!B53="L","FRANCAIS"&amp;CHAR(10)&amp;"Lexique",IF('EDT-1niveau'!B53="CM","MATHEMATIQUES"&amp;CHAR(10)&amp;"Calcul mental",IF('EDT-1niveau'!B53="GM","MATHEMATIQUES"&amp;CHAR(10)&amp;"Grandeurs et mesures",IF('EDT-1niveau'!B53="NC","MATHEMATIQUES"&amp;CHAR(10)&amp;"Nombres et calculs",IF('EDT-1niveau'!B53="EG","MATHEMATIQUES"&amp;CHAR(10)&amp;"Espace et Géométrie",IF('EDT-1niveau'!B53="S","Sciences et technologie",IF('EDT-1niveau'!B53="H","Histoire",IF('EDT-1niveau'!B53="Geo","Géographie",IF('EDT-1niveau'!B53="EMC","Enseig. mor. et civ.",IF('EDT-1niveau'!B53="EPS","Educ. phys. et sportive",IF('EDT-1niveau'!B53="EM","Educ. musicale",IF('EDT-1niveau'!B53="AP","Arts plastiques",IF('EDT-1niveau'!B53="HDA","Hist. des arts",IF('EDT-1niveau'!B53="QM","Questionner le monde",IF('EDT-1niveau'!B53="LV","Langue vivante",IF('EDT-1niveau'!B53="APC","Activ. pédag. complémentaires",""))))))))))))))))))))))))))</f>
        <v/>
      </c>
      <c r="D49" s="14" t="str">
        <f t="shared" si="0"/>
        <v/>
      </c>
      <c r="E49" s="100" t="str">
        <f>'EDT-1niveau'!C53</f>
        <v/>
      </c>
      <c r="F49" s="14" t="str">
        <f>IF('EDT-1niveau'!C53="O","FRANCAIS"&amp;CHAR(10)&amp;"Orthographe",IF('EDT-1niveau'!C53="rec","RECREATION",IF('EDT-1niveau'!C53="p","Pause méridienne",IF('EDT-1niveau'!C53="G","FRANCAIS"&amp;CHAR(10)&amp;"Grammaire",IF('EDT-1niveau'!C53="E","FRANCAIS"&amp;CHAR(10)&amp;"Ecriture",IF('EDT-1niveau'!C53="M","MATHEMATIQUES",IF('EDT-1niveau'!C53="F","FRANCAIS",IF('EDT-1niveau'!C53="LC","FRANCAIS"&amp;CHAR(10)&amp;"Lecture et comp. de l'écrit",IF('EDT-1niveau'!C53="CLA","FRANCAIS"&amp;CHAR(10)&amp;"Culture littéraire et artistique",IF('EDT-1niveau'!C53="LO","FRANCAIS"&amp;CHAR(10)&amp;"Langage oral",IF('EDT-1niveau'!C53="L","FRANCAIS"&amp;CHAR(10)&amp;"Lexique",IF('EDT-1niveau'!C53="CM","MATHEMATIQUES"&amp;CHAR(10)&amp;"Calcul mental",IF('EDT-1niveau'!C53="GM","MATHEMATIQUES"&amp;CHAR(10)&amp;"Grandeurs et mesures",IF('EDT-1niveau'!C53="NC","MATHEMATIQUES"&amp;CHAR(10)&amp;"Nombres et calculs",IF('EDT-1niveau'!C53="EG","MATHEMATIQUES"&amp;CHAR(10)&amp;"Espace et Géométrie",IF('EDT-1niveau'!C53="S","Sciences et technologie",IF('EDT-1niveau'!C53="H","Histoire",IF('EDT-1niveau'!C53="Geo","Géographie",IF('EDT-1niveau'!C53="EMC","Enseig. mor. et civ.",IF('EDT-1niveau'!C53="EPS","Educ. phys. et sportive",IF('EDT-1niveau'!C53="EM","Educ. musicale",IF('EDT-1niveau'!C53="AP","Arts plastiques",IF('EDT-1niveau'!C53="HDA","Hist. des arts",IF('EDT-1niveau'!C53="QM","Questionner le monde",IF('EDT-1niveau'!C53="LV","Langue vivante",IF('EDT-1niveau'!C53="APC","Activ. pédag. complémentaires",""))))))))))))))))))))))))))</f>
        <v/>
      </c>
      <c r="G49" s="14" t="str">
        <f t="shared" si="1"/>
        <v/>
      </c>
      <c r="H49" s="100" t="str">
        <f>'EDT-1niveau'!D53</f>
        <v/>
      </c>
      <c r="I49" s="14" t="str">
        <f>IF('EDT-1niveau'!D53="O","FRANCAIS"&amp;CHAR(10)&amp;"Orthographe",IF('EDT-1niveau'!D53="rec","RECREATION",IF('EDT-1niveau'!D53="p","Pause méridienne",IF('EDT-1niveau'!D53="G","FRANCAIS"&amp;CHAR(10)&amp;"Grammaire",IF('EDT-1niveau'!D53="E","FRANCAIS"&amp;CHAR(10)&amp;"Ecriture",IF('EDT-1niveau'!D53="M","MATHEMATIQUES",IF('EDT-1niveau'!D53="F","FRANCAIS",IF('EDT-1niveau'!D53="LC","FRANCAIS"&amp;CHAR(10)&amp;"Lecture et comp. de l'écrit",IF('EDT-1niveau'!D53="CLA","FRANCAIS"&amp;CHAR(10)&amp;"Culture littéraire et artistique",IF('EDT-1niveau'!D53="LO","FRANCAIS"&amp;CHAR(10)&amp;"Langage oral",IF('EDT-1niveau'!D53="L","FRANCAIS"&amp;CHAR(10)&amp;"Lexique",IF('EDT-1niveau'!D53="CM","MATHEMATIQUES"&amp;CHAR(10)&amp;"Calcul mental",IF('EDT-1niveau'!D53="GM","MATHEMATIQUES"&amp;CHAR(10)&amp;"Grandeurs et mesures",IF('EDT-1niveau'!D53="NC","MATHEMATIQUES"&amp;CHAR(10)&amp;"Nombres et calculs",IF('EDT-1niveau'!D53="EG","MATHEMATIQUES"&amp;CHAR(10)&amp;"Espace et Géométrie",IF('EDT-1niveau'!D53="S","Sciences et technologie",IF('EDT-1niveau'!D53="H","Histoire",IF('EDT-1niveau'!D53="Geo","Géographie",IF('EDT-1niveau'!D53="EMC","Enseig. mor. et civ.",IF('EDT-1niveau'!D53="EPS","Educ. phys. et sportive",IF('EDT-1niveau'!D53="EM","Educ. musicale",IF('EDT-1niveau'!D53="AP","Arts plastiques",IF('EDT-1niveau'!D53="HDA","Hist. des arts",IF('EDT-1niveau'!D53="QM","Questionner le monde",IF('EDT-1niveau'!D53="LV","Langue vivante",IF('EDT-1niveau'!D53="APC","Activ. pédag. complémentaires",""))))))))))))))))))))))))))</f>
        <v/>
      </c>
      <c r="J49" s="14" t="str">
        <f t="shared" si="4"/>
        <v/>
      </c>
      <c r="K49" s="100" t="str">
        <f>'EDT-1niveau'!E53</f>
        <v/>
      </c>
      <c r="L49" s="14" t="str">
        <f>IF('EDT-1niveau'!E53="O","FRANCAIS"&amp;CHAR(10)&amp;"Orthographe",IF('EDT-1niveau'!E53="rec","RECREATION",IF('EDT-1niveau'!E53="p","Pause méridienne",IF('EDT-1niveau'!E53="G","FRANCAIS"&amp;CHAR(10)&amp;"Grammaire",IF('EDT-1niveau'!E53="E","FRANCAIS"&amp;CHAR(10)&amp;"Ecriture",IF('EDT-1niveau'!E53="M","MATHEMATIQUES",IF('EDT-1niveau'!E53="F","FRANCAIS",IF('EDT-1niveau'!E53="LC","FRANCAIS"&amp;CHAR(10)&amp;"Lecture et comp. de l'écrit",IF('EDT-1niveau'!E53="CLA","FRANCAIS"&amp;CHAR(10)&amp;"Culture littéraire et artistique",IF('EDT-1niveau'!E53="LO","FRANCAIS"&amp;CHAR(10)&amp;"Langage oral",IF('EDT-1niveau'!E53="L","FRANCAIS"&amp;CHAR(10)&amp;"Lexique",IF('EDT-1niveau'!E53="CM","MATHEMATIQUES"&amp;CHAR(10)&amp;"Calcul mental",IF('EDT-1niveau'!E53="GM","MATHEMATIQUES"&amp;CHAR(10)&amp;"Grandeurs et mesures",IF('EDT-1niveau'!E53="NC","MATHEMATIQUES"&amp;CHAR(10)&amp;"Nombres et calculs",IF('EDT-1niveau'!E53="EG","MATHEMATIQUES"&amp;CHAR(10)&amp;"Espace et Géométrie",IF('EDT-1niveau'!E53="S","Sciences et technologie",IF('EDT-1niveau'!E53="H","Histoire",IF('EDT-1niveau'!E53="Geo","Géographie",IF('EDT-1niveau'!E53="EMC","Enseig. mor. et civ.",IF('EDT-1niveau'!E53="EPS","Educ. phys. et sportive",IF('EDT-1niveau'!E53="EM","Educ. musicale",IF('EDT-1niveau'!E53="AP","Arts plastiques",IF('EDT-1niveau'!E53="HDA","Hist. des arts",IF('EDT-1niveau'!E53="QM","Questionner le monde",IF('EDT-1niveau'!E53="LV","Langue vivante",IF('EDT-1niveau'!E53="APC","Activ. pédag. complémentaires",""))))))))))))))))))))))))))</f>
        <v/>
      </c>
      <c r="M49" s="14" t="str">
        <f t="shared" si="2"/>
        <v/>
      </c>
      <c r="N49" s="100" t="str">
        <f>'EDT-1niveau'!F53</f>
        <v/>
      </c>
      <c r="O49" s="14" t="str">
        <f>IF('EDT-1niveau'!F53="O","FRANCAIS"&amp;CHAR(10)&amp;"Orthographe",IF('EDT-1niveau'!F53="rec","RECREATION",IF('EDT-1niveau'!F53="p","Pause méridienne",IF('EDT-1niveau'!F53="G","FRANCAIS"&amp;CHAR(10)&amp;"Grammaire",IF('EDT-1niveau'!F53="E","FRANCAIS"&amp;CHAR(10)&amp;"Ecriture",IF('EDT-1niveau'!F53="M","MATHEMATIQUES",IF('EDT-1niveau'!F53="F","FRANCAIS",IF('EDT-1niveau'!F53="LC","FRANCAIS"&amp;CHAR(10)&amp;"Lecture et comp. de l'écrit",IF('EDT-1niveau'!F53="CLA","FRANCAIS"&amp;CHAR(10)&amp;"Culture littéraire et artistique",IF('EDT-1niveau'!F53="LO","FRANCAIS"&amp;CHAR(10)&amp;"Langage oral",IF('EDT-1niveau'!F53="L","FRANCAIS"&amp;CHAR(10)&amp;"Lexique",IF('EDT-1niveau'!F53="CM","MATHEMATIQUES"&amp;CHAR(10)&amp;"Calcul mental",IF('EDT-1niveau'!F53="GM","MATHEMATIQUES"&amp;CHAR(10)&amp;"Grandeurs et mesures",IF('EDT-1niveau'!F53="NC","MATHEMATIQUES"&amp;CHAR(10)&amp;"Nombres et calculs",IF('EDT-1niveau'!F53="EG","MATHEMATIQUES"&amp;CHAR(10)&amp;"Espace et Géométrie",IF('EDT-1niveau'!F53="S","Sciences et technologie",IF('EDT-1niveau'!F53="H","Histoire",IF('EDT-1niveau'!F53="Geo","Géographie",IF('EDT-1niveau'!F53="EMC","Enseig. mor. et civ.",IF('EDT-1niveau'!F53="EPS","Educ. phys. et sportive",IF('EDT-1niveau'!F53="EM","Educ. musicale",IF('EDT-1niveau'!F53="AP","Arts plastiques",IF('EDT-1niveau'!F53="HDA","Hist. des arts",IF('EDT-1niveau'!F53="QM","Questionner le monde",IF('EDT-1niveau'!F53="LV","Langue vivante",IF('EDT-1niveau'!F53="APC","Activ. pédag. complémentaires",""))))))))))))))))))))))))))</f>
        <v/>
      </c>
      <c r="P49" s="39" t="str">
        <f t="shared" si="3"/>
        <v/>
      </c>
      <c r="R49" s="7"/>
      <c r="S49" s="19"/>
    </row>
    <row r="50" spans="1:19" x14ac:dyDescent="0.3">
      <c r="A50" s="4" t="e">
        <f>IF('POUR COMMENCER'!$E$14&gt;=A49,A49+'POUR COMMENCER'!$H$29,"")</f>
        <v>#VALUE!</v>
      </c>
      <c r="B50" s="100" t="str">
        <f>'EDT-1niveau'!B54</f>
        <v/>
      </c>
      <c r="C50" s="14" t="str">
        <f>IF('EDT-1niveau'!B54="O","FRANCAIS"&amp;CHAR(10)&amp;"Orthographe",IF('EDT-1niveau'!B54="rec","RECREATION",IF('EDT-1niveau'!B54="p","Pause méridienne",IF('EDT-1niveau'!B54="G","FRANCAIS"&amp;CHAR(10)&amp;"Grammaire",IF('EDT-1niveau'!B54="E","FRANCAIS"&amp;CHAR(10)&amp;"Ecriture",IF('EDT-1niveau'!B54="M","MATHEMATIQUES",IF('EDT-1niveau'!B54="F","FRANCAIS",IF('EDT-1niveau'!B54="LC","FRANCAIS"&amp;CHAR(10)&amp;"Lecture et comp. de l'écrit",IF('EDT-1niveau'!B54="CLA","FRANCAIS"&amp;CHAR(10)&amp;"Culture littéraire et artistique",IF('EDT-1niveau'!B54="LO","FRANCAIS"&amp;CHAR(10)&amp;"Langage oral",IF('EDT-1niveau'!B54="L","FRANCAIS"&amp;CHAR(10)&amp;"Lexique",IF('EDT-1niveau'!B54="CM","MATHEMATIQUES"&amp;CHAR(10)&amp;"Calcul mental",IF('EDT-1niveau'!B54="GM","MATHEMATIQUES"&amp;CHAR(10)&amp;"Grandeurs et mesures",IF('EDT-1niveau'!B54="NC","MATHEMATIQUES"&amp;CHAR(10)&amp;"Nombres et calculs",IF('EDT-1niveau'!B54="EG","MATHEMATIQUES"&amp;CHAR(10)&amp;"Espace et Géométrie",IF('EDT-1niveau'!B54="S","Sciences et technologie",IF('EDT-1niveau'!B54="H","Histoire",IF('EDT-1niveau'!B54="Geo","Géographie",IF('EDT-1niveau'!B54="EMC","Enseig. mor. et civ.",IF('EDT-1niveau'!B54="EPS","Educ. phys. et sportive",IF('EDT-1niveau'!B54="EM","Educ. musicale",IF('EDT-1niveau'!B54="AP","Arts plastiques",IF('EDT-1niveau'!B54="HDA","Hist. des arts",IF('EDT-1niveau'!B54="QM","Questionner le monde",IF('EDT-1niveau'!B54="LV","Langue vivante",IF('EDT-1niveau'!B54="APC","Activ. pédag. complémentaires",""))))))))))))))))))))))))))</f>
        <v/>
      </c>
      <c r="D50" s="14" t="str">
        <f t="shared" si="0"/>
        <v/>
      </c>
      <c r="E50" s="100" t="str">
        <f>'EDT-1niveau'!C54</f>
        <v/>
      </c>
      <c r="F50" s="14" t="str">
        <f>IF('EDT-1niveau'!C54="O","FRANCAIS"&amp;CHAR(10)&amp;"Orthographe",IF('EDT-1niveau'!C54="rec","RECREATION",IF('EDT-1niveau'!C54="p","Pause méridienne",IF('EDT-1niveau'!C54="G","FRANCAIS"&amp;CHAR(10)&amp;"Grammaire",IF('EDT-1niveau'!C54="E","FRANCAIS"&amp;CHAR(10)&amp;"Ecriture",IF('EDT-1niveau'!C54="M","MATHEMATIQUES",IF('EDT-1niveau'!C54="F","FRANCAIS",IF('EDT-1niveau'!C54="LC","FRANCAIS"&amp;CHAR(10)&amp;"Lecture et comp. de l'écrit",IF('EDT-1niveau'!C54="CLA","FRANCAIS"&amp;CHAR(10)&amp;"Culture littéraire et artistique",IF('EDT-1niveau'!C54="LO","FRANCAIS"&amp;CHAR(10)&amp;"Langage oral",IF('EDT-1niveau'!C54="L","FRANCAIS"&amp;CHAR(10)&amp;"Lexique",IF('EDT-1niveau'!C54="CM","MATHEMATIQUES"&amp;CHAR(10)&amp;"Calcul mental",IF('EDT-1niveau'!C54="GM","MATHEMATIQUES"&amp;CHAR(10)&amp;"Grandeurs et mesures",IF('EDT-1niveau'!C54="NC","MATHEMATIQUES"&amp;CHAR(10)&amp;"Nombres et calculs",IF('EDT-1niveau'!C54="EG","MATHEMATIQUES"&amp;CHAR(10)&amp;"Espace et Géométrie",IF('EDT-1niveau'!C54="S","Sciences et technologie",IF('EDT-1niveau'!C54="H","Histoire",IF('EDT-1niveau'!C54="Geo","Géographie",IF('EDT-1niveau'!C54="EMC","Enseig. mor. et civ.",IF('EDT-1niveau'!C54="EPS","Educ. phys. et sportive",IF('EDT-1niveau'!C54="EM","Educ. musicale",IF('EDT-1niveau'!C54="AP","Arts plastiques",IF('EDT-1niveau'!C54="HDA","Hist. des arts",IF('EDT-1niveau'!C54="QM","Questionner le monde",IF('EDT-1niveau'!C54="LV","Langue vivante",IF('EDT-1niveau'!C54="APC","Activ. pédag. complémentaires",""))))))))))))))))))))))))))</f>
        <v/>
      </c>
      <c r="G50" s="14" t="str">
        <f t="shared" si="1"/>
        <v/>
      </c>
      <c r="H50" s="100" t="str">
        <f>'EDT-1niveau'!D54</f>
        <v/>
      </c>
      <c r="I50" s="14" t="str">
        <f>IF('EDT-1niveau'!D54="O","FRANCAIS"&amp;CHAR(10)&amp;"Orthographe",IF('EDT-1niveau'!D54="rec","RECREATION",IF('EDT-1niveau'!D54="p","Pause méridienne",IF('EDT-1niveau'!D54="G","FRANCAIS"&amp;CHAR(10)&amp;"Grammaire",IF('EDT-1niveau'!D54="E","FRANCAIS"&amp;CHAR(10)&amp;"Ecriture",IF('EDT-1niveau'!D54="M","MATHEMATIQUES",IF('EDT-1niveau'!D54="F","FRANCAIS",IF('EDT-1niveau'!D54="LC","FRANCAIS"&amp;CHAR(10)&amp;"Lecture et comp. de l'écrit",IF('EDT-1niveau'!D54="CLA","FRANCAIS"&amp;CHAR(10)&amp;"Culture littéraire et artistique",IF('EDT-1niveau'!D54="LO","FRANCAIS"&amp;CHAR(10)&amp;"Langage oral",IF('EDT-1niveau'!D54="L","FRANCAIS"&amp;CHAR(10)&amp;"Lexique",IF('EDT-1niveau'!D54="CM","MATHEMATIQUES"&amp;CHAR(10)&amp;"Calcul mental",IF('EDT-1niveau'!D54="GM","MATHEMATIQUES"&amp;CHAR(10)&amp;"Grandeurs et mesures",IF('EDT-1niveau'!D54="NC","MATHEMATIQUES"&amp;CHAR(10)&amp;"Nombres et calculs",IF('EDT-1niveau'!D54="EG","MATHEMATIQUES"&amp;CHAR(10)&amp;"Espace et Géométrie",IF('EDT-1niveau'!D54="S","Sciences et technologie",IF('EDT-1niveau'!D54="H","Histoire",IF('EDT-1niveau'!D54="Geo","Géographie",IF('EDT-1niveau'!D54="EMC","Enseig. mor. et civ.",IF('EDT-1niveau'!D54="EPS","Educ. phys. et sportive",IF('EDT-1niveau'!D54="EM","Educ. musicale",IF('EDT-1niveau'!D54="AP","Arts plastiques",IF('EDT-1niveau'!D54="HDA","Hist. des arts",IF('EDT-1niveau'!D54="QM","Questionner le monde",IF('EDT-1niveau'!D54="LV","Langue vivante",IF('EDT-1niveau'!D54="APC","Activ. pédag. complémentaires",""))))))))))))))))))))))))))</f>
        <v/>
      </c>
      <c r="J50" s="14" t="str">
        <f t="shared" si="4"/>
        <v/>
      </c>
      <c r="K50" s="100" t="str">
        <f>'EDT-1niveau'!E54</f>
        <v/>
      </c>
      <c r="L50" s="14" t="str">
        <f>IF('EDT-1niveau'!E54="O","FRANCAIS"&amp;CHAR(10)&amp;"Orthographe",IF('EDT-1niveau'!E54="rec","RECREATION",IF('EDT-1niveau'!E54="p","Pause méridienne",IF('EDT-1niveau'!E54="G","FRANCAIS"&amp;CHAR(10)&amp;"Grammaire",IF('EDT-1niveau'!E54="E","FRANCAIS"&amp;CHAR(10)&amp;"Ecriture",IF('EDT-1niveau'!E54="M","MATHEMATIQUES",IF('EDT-1niveau'!E54="F","FRANCAIS",IF('EDT-1niveau'!E54="LC","FRANCAIS"&amp;CHAR(10)&amp;"Lecture et comp. de l'écrit",IF('EDT-1niveau'!E54="CLA","FRANCAIS"&amp;CHAR(10)&amp;"Culture littéraire et artistique",IF('EDT-1niveau'!E54="LO","FRANCAIS"&amp;CHAR(10)&amp;"Langage oral",IF('EDT-1niveau'!E54="L","FRANCAIS"&amp;CHAR(10)&amp;"Lexique",IF('EDT-1niveau'!E54="CM","MATHEMATIQUES"&amp;CHAR(10)&amp;"Calcul mental",IF('EDT-1niveau'!E54="GM","MATHEMATIQUES"&amp;CHAR(10)&amp;"Grandeurs et mesures",IF('EDT-1niveau'!E54="NC","MATHEMATIQUES"&amp;CHAR(10)&amp;"Nombres et calculs",IF('EDT-1niveau'!E54="EG","MATHEMATIQUES"&amp;CHAR(10)&amp;"Espace et Géométrie",IF('EDT-1niveau'!E54="S","Sciences et technologie",IF('EDT-1niveau'!E54="H","Histoire",IF('EDT-1niveau'!E54="Geo","Géographie",IF('EDT-1niveau'!E54="EMC","Enseig. mor. et civ.",IF('EDT-1niveau'!E54="EPS","Educ. phys. et sportive",IF('EDT-1niveau'!E54="EM","Educ. musicale",IF('EDT-1niveau'!E54="AP","Arts plastiques",IF('EDT-1niveau'!E54="HDA","Hist. des arts",IF('EDT-1niveau'!E54="QM","Questionner le monde",IF('EDT-1niveau'!E54="LV","Langue vivante",IF('EDT-1niveau'!E54="APC","Activ. pédag. complémentaires",""))))))))))))))))))))))))))</f>
        <v/>
      </c>
      <c r="M50" s="14" t="str">
        <f t="shared" si="2"/>
        <v/>
      </c>
      <c r="N50" s="100" t="str">
        <f>'EDT-1niveau'!F54</f>
        <v/>
      </c>
      <c r="O50" s="14" t="str">
        <f>IF('EDT-1niveau'!F54="O","FRANCAIS"&amp;CHAR(10)&amp;"Orthographe",IF('EDT-1niveau'!F54="rec","RECREATION",IF('EDT-1niveau'!F54="p","Pause méridienne",IF('EDT-1niveau'!F54="G","FRANCAIS"&amp;CHAR(10)&amp;"Grammaire",IF('EDT-1niveau'!F54="E","FRANCAIS"&amp;CHAR(10)&amp;"Ecriture",IF('EDT-1niveau'!F54="M","MATHEMATIQUES",IF('EDT-1niveau'!F54="F","FRANCAIS",IF('EDT-1niveau'!F54="LC","FRANCAIS"&amp;CHAR(10)&amp;"Lecture et comp. de l'écrit",IF('EDT-1niveau'!F54="CLA","FRANCAIS"&amp;CHAR(10)&amp;"Culture littéraire et artistique",IF('EDT-1niveau'!F54="LO","FRANCAIS"&amp;CHAR(10)&amp;"Langage oral",IF('EDT-1niveau'!F54="L","FRANCAIS"&amp;CHAR(10)&amp;"Lexique",IF('EDT-1niveau'!F54="CM","MATHEMATIQUES"&amp;CHAR(10)&amp;"Calcul mental",IF('EDT-1niveau'!F54="GM","MATHEMATIQUES"&amp;CHAR(10)&amp;"Grandeurs et mesures",IF('EDT-1niveau'!F54="NC","MATHEMATIQUES"&amp;CHAR(10)&amp;"Nombres et calculs",IF('EDT-1niveau'!F54="EG","MATHEMATIQUES"&amp;CHAR(10)&amp;"Espace et Géométrie",IF('EDT-1niveau'!F54="S","Sciences et technologie",IF('EDT-1niveau'!F54="H","Histoire",IF('EDT-1niveau'!F54="Geo","Géographie",IF('EDT-1niveau'!F54="EMC","Enseig. mor. et civ.",IF('EDT-1niveau'!F54="EPS","Educ. phys. et sportive",IF('EDT-1niveau'!F54="EM","Educ. musicale",IF('EDT-1niveau'!F54="AP","Arts plastiques",IF('EDT-1niveau'!F54="HDA","Hist. des arts",IF('EDT-1niveau'!F54="QM","Questionner le monde",IF('EDT-1niveau'!F54="LV","Langue vivante",IF('EDT-1niveau'!F54="APC","Activ. pédag. complémentaires",""))))))))))))))))))))))))))</f>
        <v/>
      </c>
      <c r="P50" s="39" t="str">
        <f t="shared" si="3"/>
        <v/>
      </c>
    </row>
    <row r="51" spans="1:19" x14ac:dyDescent="0.3">
      <c r="A51" s="4" t="e">
        <f>IF('POUR COMMENCER'!$E$14&gt;=A50,A50+'POUR COMMENCER'!$H$29,"")</f>
        <v>#VALUE!</v>
      </c>
      <c r="B51" s="100" t="str">
        <f>'EDT-1niveau'!B55</f>
        <v/>
      </c>
      <c r="C51" s="14" t="str">
        <f>IF('EDT-1niveau'!B55="O","FRANCAIS"&amp;CHAR(10)&amp;"Orthographe",IF('EDT-1niveau'!B55="rec","RECREATION",IF('EDT-1niveau'!B55="p","Pause méridienne",IF('EDT-1niveau'!B55="G","FRANCAIS"&amp;CHAR(10)&amp;"Grammaire",IF('EDT-1niveau'!B55="E","FRANCAIS"&amp;CHAR(10)&amp;"Ecriture",IF('EDT-1niveau'!B55="M","MATHEMATIQUES",IF('EDT-1niveau'!B55="F","FRANCAIS",IF('EDT-1niveau'!B55="LC","FRANCAIS"&amp;CHAR(10)&amp;"Lecture et comp. de l'écrit",IF('EDT-1niveau'!B55="CLA","FRANCAIS"&amp;CHAR(10)&amp;"Culture littéraire et artistique",IF('EDT-1niveau'!B55="LO","FRANCAIS"&amp;CHAR(10)&amp;"Langage oral",IF('EDT-1niveau'!B55="L","FRANCAIS"&amp;CHAR(10)&amp;"Lexique",IF('EDT-1niveau'!B55="CM","MATHEMATIQUES"&amp;CHAR(10)&amp;"Calcul mental",IF('EDT-1niveau'!B55="GM","MATHEMATIQUES"&amp;CHAR(10)&amp;"Grandeurs et mesures",IF('EDT-1niveau'!B55="NC","MATHEMATIQUES"&amp;CHAR(10)&amp;"Nombres et calculs",IF('EDT-1niveau'!B55="EG","MATHEMATIQUES"&amp;CHAR(10)&amp;"Espace et Géométrie",IF('EDT-1niveau'!B55="S","Sciences et technologie",IF('EDT-1niveau'!B55="H","Histoire",IF('EDT-1niveau'!B55="Geo","Géographie",IF('EDT-1niveau'!B55="EMC","Enseig. mor. et civ.",IF('EDT-1niveau'!B55="EPS","Educ. phys. et sportive",IF('EDT-1niveau'!B55="EM","Educ. musicale",IF('EDT-1niveau'!B55="AP","Arts plastiques",IF('EDT-1niveau'!B55="HDA","Hist. des arts",IF('EDT-1niveau'!B55="QM","Questionner le monde",IF('EDT-1niveau'!B55="LV","Langue vivante",IF('EDT-1niveau'!B55="APC","Activ. pédag. complémentaires",""))))))))))))))))))))))))))</f>
        <v/>
      </c>
      <c r="D51" s="14" t="str">
        <f t="shared" si="0"/>
        <v/>
      </c>
      <c r="E51" s="100" t="str">
        <f>'EDT-1niveau'!C55</f>
        <v/>
      </c>
      <c r="F51" s="14" t="str">
        <f>IF('EDT-1niveau'!C55="O","FRANCAIS"&amp;CHAR(10)&amp;"Orthographe",IF('EDT-1niveau'!C55="rec","RECREATION",IF('EDT-1niveau'!C55="p","Pause méridienne",IF('EDT-1niveau'!C55="G","FRANCAIS"&amp;CHAR(10)&amp;"Grammaire",IF('EDT-1niveau'!C55="E","FRANCAIS"&amp;CHAR(10)&amp;"Ecriture",IF('EDT-1niveau'!C55="M","MATHEMATIQUES",IF('EDT-1niveau'!C55="F","FRANCAIS",IF('EDT-1niveau'!C55="LC","FRANCAIS"&amp;CHAR(10)&amp;"Lecture et comp. de l'écrit",IF('EDT-1niveau'!C55="CLA","FRANCAIS"&amp;CHAR(10)&amp;"Culture littéraire et artistique",IF('EDT-1niveau'!C55="LO","FRANCAIS"&amp;CHAR(10)&amp;"Langage oral",IF('EDT-1niveau'!C55="L","FRANCAIS"&amp;CHAR(10)&amp;"Lexique",IF('EDT-1niveau'!C55="CM","MATHEMATIQUES"&amp;CHAR(10)&amp;"Calcul mental",IF('EDT-1niveau'!C55="GM","MATHEMATIQUES"&amp;CHAR(10)&amp;"Grandeurs et mesures",IF('EDT-1niveau'!C55="NC","MATHEMATIQUES"&amp;CHAR(10)&amp;"Nombres et calculs",IF('EDT-1niveau'!C55="EG","MATHEMATIQUES"&amp;CHAR(10)&amp;"Espace et Géométrie",IF('EDT-1niveau'!C55="S","Sciences et technologie",IF('EDT-1niveau'!C55="H","Histoire",IF('EDT-1niveau'!C55="Geo","Géographie",IF('EDT-1niveau'!C55="EMC","Enseig. mor. et civ.",IF('EDT-1niveau'!C55="EPS","Educ. phys. et sportive",IF('EDT-1niveau'!C55="EM","Educ. musicale",IF('EDT-1niveau'!C55="AP","Arts plastiques",IF('EDT-1niveau'!C55="HDA","Hist. des arts",IF('EDT-1niveau'!C55="QM","Questionner le monde",IF('EDT-1niveau'!C55="LV","Langue vivante",IF('EDT-1niveau'!C55="APC","Activ. pédag. complémentaires",""))))))))))))))))))))))))))</f>
        <v/>
      </c>
      <c r="G51" s="14" t="str">
        <f t="shared" si="1"/>
        <v/>
      </c>
      <c r="H51" s="100" t="str">
        <f>'EDT-1niveau'!D55</f>
        <v/>
      </c>
      <c r="I51" s="14" t="str">
        <f>IF('EDT-1niveau'!D55="O","FRANCAIS"&amp;CHAR(10)&amp;"Orthographe",IF('EDT-1niveau'!D55="rec","RECREATION",IF('EDT-1niveau'!D55="p","Pause méridienne",IF('EDT-1niveau'!D55="G","FRANCAIS"&amp;CHAR(10)&amp;"Grammaire",IF('EDT-1niveau'!D55="E","FRANCAIS"&amp;CHAR(10)&amp;"Ecriture",IF('EDT-1niveau'!D55="M","MATHEMATIQUES",IF('EDT-1niveau'!D55="F","FRANCAIS",IF('EDT-1niveau'!D55="LC","FRANCAIS"&amp;CHAR(10)&amp;"Lecture et comp. de l'écrit",IF('EDT-1niveau'!D55="CLA","FRANCAIS"&amp;CHAR(10)&amp;"Culture littéraire et artistique",IF('EDT-1niveau'!D55="LO","FRANCAIS"&amp;CHAR(10)&amp;"Langage oral",IF('EDT-1niveau'!D55="L","FRANCAIS"&amp;CHAR(10)&amp;"Lexique",IF('EDT-1niveau'!D55="CM","MATHEMATIQUES"&amp;CHAR(10)&amp;"Calcul mental",IF('EDT-1niveau'!D55="GM","MATHEMATIQUES"&amp;CHAR(10)&amp;"Grandeurs et mesures",IF('EDT-1niveau'!D55="NC","MATHEMATIQUES"&amp;CHAR(10)&amp;"Nombres et calculs",IF('EDT-1niveau'!D55="EG","MATHEMATIQUES"&amp;CHAR(10)&amp;"Espace et Géométrie",IF('EDT-1niveau'!D55="S","Sciences et technologie",IF('EDT-1niveau'!D55="H","Histoire",IF('EDT-1niveau'!D55="Geo","Géographie",IF('EDT-1niveau'!D55="EMC","Enseig. mor. et civ.",IF('EDT-1niveau'!D55="EPS","Educ. phys. et sportive",IF('EDT-1niveau'!D55="EM","Educ. musicale",IF('EDT-1niveau'!D55="AP","Arts plastiques",IF('EDT-1niveau'!D55="HDA","Hist. des arts",IF('EDT-1niveau'!D55="QM","Questionner le monde",IF('EDT-1niveau'!D55="LV","Langue vivante",IF('EDT-1niveau'!D55="APC","Activ. pédag. complémentaires",""))))))))))))))))))))))))))</f>
        <v/>
      </c>
      <c r="J51" s="14" t="str">
        <f t="shared" si="4"/>
        <v/>
      </c>
      <c r="K51" s="100" t="str">
        <f>'EDT-1niveau'!E55</f>
        <v/>
      </c>
      <c r="L51" s="14" t="str">
        <f>IF('EDT-1niveau'!E55="O","FRANCAIS"&amp;CHAR(10)&amp;"Orthographe",IF('EDT-1niveau'!E55="rec","RECREATION",IF('EDT-1niveau'!E55="p","Pause méridienne",IF('EDT-1niveau'!E55="G","FRANCAIS"&amp;CHAR(10)&amp;"Grammaire",IF('EDT-1niveau'!E55="E","FRANCAIS"&amp;CHAR(10)&amp;"Ecriture",IF('EDT-1niveau'!E55="M","MATHEMATIQUES",IF('EDT-1niveau'!E55="F","FRANCAIS",IF('EDT-1niveau'!E55="LC","FRANCAIS"&amp;CHAR(10)&amp;"Lecture et comp. de l'écrit",IF('EDT-1niveau'!E55="CLA","FRANCAIS"&amp;CHAR(10)&amp;"Culture littéraire et artistique",IF('EDT-1niveau'!E55="LO","FRANCAIS"&amp;CHAR(10)&amp;"Langage oral",IF('EDT-1niveau'!E55="L","FRANCAIS"&amp;CHAR(10)&amp;"Lexique",IF('EDT-1niveau'!E55="CM","MATHEMATIQUES"&amp;CHAR(10)&amp;"Calcul mental",IF('EDT-1niveau'!E55="GM","MATHEMATIQUES"&amp;CHAR(10)&amp;"Grandeurs et mesures",IF('EDT-1niveau'!E55="NC","MATHEMATIQUES"&amp;CHAR(10)&amp;"Nombres et calculs",IF('EDT-1niveau'!E55="EG","MATHEMATIQUES"&amp;CHAR(10)&amp;"Espace et Géométrie",IF('EDT-1niveau'!E55="S","Sciences et technologie",IF('EDT-1niveau'!E55="H","Histoire",IF('EDT-1niveau'!E55="Geo","Géographie",IF('EDT-1niveau'!E55="EMC","Enseig. mor. et civ.",IF('EDT-1niveau'!E55="EPS","Educ. phys. et sportive",IF('EDT-1niveau'!E55="EM","Educ. musicale",IF('EDT-1niveau'!E55="AP","Arts plastiques",IF('EDT-1niveau'!E55="HDA","Hist. des arts",IF('EDT-1niveau'!E55="QM","Questionner le monde",IF('EDT-1niveau'!E55="LV","Langue vivante",IF('EDT-1niveau'!E55="APC","Activ. pédag. complémentaires",""))))))))))))))))))))))))))</f>
        <v/>
      </c>
      <c r="M51" s="14" t="str">
        <f t="shared" si="2"/>
        <v/>
      </c>
      <c r="N51" s="100" t="str">
        <f>'EDT-1niveau'!F55</f>
        <v/>
      </c>
      <c r="O51" s="14" t="str">
        <f>IF('EDT-1niveau'!F55="O","FRANCAIS"&amp;CHAR(10)&amp;"Orthographe",IF('EDT-1niveau'!F55="rec","RECREATION",IF('EDT-1niveau'!F55="p","Pause méridienne",IF('EDT-1niveau'!F55="G","FRANCAIS"&amp;CHAR(10)&amp;"Grammaire",IF('EDT-1niveau'!F55="E","FRANCAIS"&amp;CHAR(10)&amp;"Ecriture",IF('EDT-1niveau'!F55="M","MATHEMATIQUES",IF('EDT-1niveau'!F55="F","FRANCAIS",IF('EDT-1niveau'!F55="LC","FRANCAIS"&amp;CHAR(10)&amp;"Lecture et comp. de l'écrit",IF('EDT-1niveau'!F55="CLA","FRANCAIS"&amp;CHAR(10)&amp;"Culture littéraire et artistique",IF('EDT-1niveau'!F55="LO","FRANCAIS"&amp;CHAR(10)&amp;"Langage oral",IF('EDT-1niveau'!F55="L","FRANCAIS"&amp;CHAR(10)&amp;"Lexique",IF('EDT-1niveau'!F55="CM","MATHEMATIQUES"&amp;CHAR(10)&amp;"Calcul mental",IF('EDT-1niveau'!F55="GM","MATHEMATIQUES"&amp;CHAR(10)&amp;"Grandeurs et mesures",IF('EDT-1niveau'!F55="NC","MATHEMATIQUES"&amp;CHAR(10)&amp;"Nombres et calculs",IF('EDT-1niveau'!F55="EG","MATHEMATIQUES"&amp;CHAR(10)&amp;"Espace et Géométrie",IF('EDT-1niveau'!F55="S","Sciences et technologie",IF('EDT-1niveau'!F55="H","Histoire",IF('EDT-1niveau'!F55="Geo","Géographie",IF('EDT-1niveau'!F55="EMC","Enseig. mor. et civ.",IF('EDT-1niveau'!F55="EPS","Educ. phys. et sportive",IF('EDT-1niveau'!F55="EM","Educ. musicale",IF('EDT-1niveau'!F55="AP","Arts plastiques",IF('EDT-1niveau'!F55="HDA","Hist. des arts",IF('EDT-1niveau'!F55="QM","Questionner le monde",IF('EDT-1niveau'!F55="LV","Langue vivante",IF('EDT-1niveau'!F55="APC","Activ. pédag. complémentaires",""))))))))))))))))))))))))))</f>
        <v/>
      </c>
      <c r="P51" s="39" t="str">
        <f t="shared" si="3"/>
        <v/>
      </c>
    </row>
    <row r="52" spans="1:19" x14ac:dyDescent="0.3">
      <c r="A52" s="4" t="e">
        <f>IF('POUR COMMENCER'!$E$14&gt;=A51,A51+'POUR COMMENCER'!$H$29,"")</f>
        <v>#VALUE!</v>
      </c>
      <c r="B52" s="100" t="str">
        <f>'EDT-1niveau'!B56</f>
        <v/>
      </c>
      <c r="C52" s="14" t="str">
        <f>IF('EDT-1niveau'!B56="O","FRANCAIS"&amp;CHAR(10)&amp;"Orthographe",IF('EDT-1niveau'!B56="rec","RECREATION",IF('EDT-1niveau'!B56="p","Pause méridienne",IF('EDT-1niveau'!B56="G","FRANCAIS"&amp;CHAR(10)&amp;"Grammaire",IF('EDT-1niveau'!B56="E","FRANCAIS"&amp;CHAR(10)&amp;"Ecriture",IF('EDT-1niveau'!B56="M","MATHEMATIQUES",IF('EDT-1niveau'!B56="F","FRANCAIS",IF('EDT-1niveau'!B56="LC","FRANCAIS"&amp;CHAR(10)&amp;"Lecture et comp. de l'écrit",IF('EDT-1niveau'!B56="CLA","FRANCAIS"&amp;CHAR(10)&amp;"Culture littéraire et artistique",IF('EDT-1niveau'!B56="LO","FRANCAIS"&amp;CHAR(10)&amp;"Langage oral",IF('EDT-1niveau'!B56="L","FRANCAIS"&amp;CHAR(10)&amp;"Lexique",IF('EDT-1niveau'!B56="CM","MATHEMATIQUES"&amp;CHAR(10)&amp;"Calcul mental",IF('EDT-1niveau'!B56="GM","MATHEMATIQUES"&amp;CHAR(10)&amp;"Grandeurs et mesures",IF('EDT-1niveau'!B56="NC","MATHEMATIQUES"&amp;CHAR(10)&amp;"Nombres et calculs",IF('EDT-1niveau'!B56="EG","MATHEMATIQUES"&amp;CHAR(10)&amp;"Espace et Géométrie",IF('EDT-1niveau'!B56="S","Sciences et technologie",IF('EDT-1niveau'!B56="H","Histoire",IF('EDT-1niveau'!B56="Geo","Géographie",IF('EDT-1niveau'!B56="EMC","Enseig. mor. et civ.",IF('EDT-1niveau'!B56="EPS","Educ. phys. et sportive",IF('EDT-1niveau'!B56="EM","Educ. musicale",IF('EDT-1niveau'!B56="AP","Arts plastiques",IF('EDT-1niveau'!B56="HDA","Hist. des arts",IF('EDT-1niveau'!B56="QM","Questionner le monde",IF('EDT-1niveau'!B56="LV","Langue vivante",IF('EDT-1niveau'!B56="APC","Activ. pédag. complémentaires",""))))))))))))))))))))))))))</f>
        <v/>
      </c>
      <c r="D52" s="14" t="str">
        <f t="shared" si="0"/>
        <v/>
      </c>
      <c r="E52" s="100" t="str">
        <f>'EDT-1niveau'!C56</f>
        <v/>
      </c>
      <c r="F52" s="14" t="str">
        <f>IF('EDT-1niveau'!C56="O","FRANCAIS"&amp;CHAR(10)&amp;"Orthographe",IF('EDT-1niveau'!C56="rec","RECREATION",IF('EDT-1niveau'!C56="p","Pause méridienne",IF('EDT-1niveau'!C56="G","FRANCAIS"&amp;CHAR(10)&amp;"Grammaire",IF('EDT-1niveau'!C56="E","FRANCAIS"&amp;CHAR(10)&amp;"Ecriture",IF('EDT-1niveau'!C56="M","MATHEMATIQUES",IF('EDT-1niveau'!C56="F","FRANCAIS",IF('EDT-1niveau'!C56="LC","FRANCAIS"&amp;CHAR(10)&amp;"Lecture et comp. de l'écrit",IF('EDT-1niveau'!C56="CLA","FRANCAIS"&amp;CHAR(10)&amp;"Culture littéraire et artistique",IF('EDT-1niveau'!C56="LO","FRANCAIS"&amp;CHAR(10)&amp;"Langage oral",IF('EDT-1niveau'!C56="L","FRANCAIS"&amp;CHAR(10)&amp;"Lexique",IF('EDT-1niveau'!C56="CM","MATHEMATIQUES"&amp;CHAR(10)&amp;"Calcul mental",IF('EDT-1niveau'!C56="GM","MATHEMATIQUES"&amp;CHAR(10)&amp;"Grandeurs et mesures",IF('EDT-1niveau'!C56="NC","MATHEMATIQUES"&amp;CHAR(10)&amp;"Nombres et calculs",IF('EDT-1niveau'!C56="EG","MATHEMATIQUES"&amp;CHAR(10)&amp;"Espace et Géométrie",IF('EDT-1niveau'!C56="S","Sciences et technologie",IF('EDT-1niveau'!C56="H","Histoire",IF('EDT-1niveau'!C56="Geo","Géographie",IF('EDT-1niveau'!C56="EMC","Enseig. mor. et civ.",IF('EDT-1niveau'!C56="EPS","Educ. phys. et sportive",IF('EDT-1niveau'!C56="EM","Educ. musicale",IF('EDT-1niveau'!C56="AP","Arts plastiques",IF('EDT-1niveau'!C56="HDA","Hist. des arts",IF('EDT-1niveau'!C56="QM","Questionner le monde",IF('EDT-1niveau'!C56="LV","Langue vivante",IF('EDT-1niveau'!C56="APC","Activ. pédag. complémentaires",""))))))))))))))))))))))))))</f>
        <v/>
      </c>
      <c r="G52" s="14" t="str">
        <f t="shared" si="1"/>
        <v/>
      </c>
      <c r="H52" s="100" t="str">
        <f>'EDT-1niveau'!D56</f>
        <v/>
      </c>
      <c r="I52" s="14" t="str">
        <f>IF('EDT-1niveau'!D56="O","FRANCAIS"&amp;CHAR(10)&amp;"Orthographe",IF('EDT-1niveau'!D56="rec","RECREATION",IF('EDT-1niveau'!D56="p","Pause méridienne",IF('EDT-1niveau'!D56="G","FRANCAIS"&amp;CHAR(10)&amp;"Grammaire",IF('EDT-1niveau'!D56="E","FRANCAIS"&amp;CHAR(10)&amp;"Ecriture",IF('EDT-1niveau'!D56="M","MATHEMATIQUES",IF('EDT-1niveau'!D56="F","FRANCAIS",IF('EDT-1niveau'!D56="LC","FRANCAIS"&amp;CHAR(10)&amp;"Lecture et comp. de l'écrit",IF('EDT-1niveau'!D56="CLA","FRANCAIS"&amp;CHAR(10)&amp;"Culture littéraire et artistique",IF('EDT-1niveau'!D56="LO","FRANCAIS"&amp;CHAR(10)&amp;"Langage oral",IF('EDT-1niveau'!D56="L","FRANCAIS"&amp;CHAR(10)&amp;"Lexique",IF('EDT-1niveau'!D56="CM","MATHEMATIQUES"&amp;CHAR(10)&amp;"Calcul mental",IF('EDT-1niveau'!D56="GM","MATHEMATIQUES"&amp;CHAR(10)&amp;"Grandeurs et mesures",IF('EDT-1niveau'!D56="NC","MATHEMATIQUES"&amp;CHAR(10)&amp;"Nombres et calculs",IF('EDT-1niveau'!D56="EG","MATHEMATIQUES"&amp;CHAR(10)&amp;"Espace et Géométrie",IF('EDT-1niveau'!D56="S","Sciences et technologie",IF('EDT-1niveau'!D56="H","Histoire",IF('EDT-1niveau'!D56="Geo","Géographie",IF('EDT-1niveau'!D56="EMC","Enseig. mor. et civ.",IF('EDT-1niveau'!D56="EPS","Educ. phys. et sportive",IF('EDT-1niveau'!D56="EM","Educ. musicale",IF('EDT-1niveau'!D56="AP","Arts plastiques",IF('EDT-1niveau'!D56="HDA","Hist. des arts",IF('EDT-1niveau'!D56="QM","Questionner le monde",IF('EDT-1niveau'!D56="LV","Langue vivante",IF('EDT-1niveau'!D56="APC","Activ. pédag. complémentaires",""))))))))))))))))))))))))))</f>
        <v/>
      </c>
      <c r="J52" s="14" t="str">
        <f t="shared" si="4"/>
        <v/>
      </c>
      <c r="K52" s="100" t="str">
        <f>'EDT-1niveau'!E56</f>
        <v/>
      </c>
      <c r="L52" s="14" t="str">
        <f>IF('EDT-1niveau'!E56="O","FRANCAIS"&amp;CHAR(10)&amp;"Orthographe",IF('EDT-1niveau'!E56="rec","RECREATION",IF('EDT-1niveau'!E56="p","Pause méridienne",IF('EDT-1niveau'!E56="G","FRANCAIS"&amp;CHAR(10)&amp;"Grammaire",IF('EDT-1niveau'!E56="E","FRANCAIS"&amp;CHAR(10)&amp;"Ecriture",IF('EDT-1niveau'!E56="M","MATHEMATIQUES",IF('EDT-1niveau'!E56="F","FRANCAIS",IF('EDT-1niveau'!E56="LC","FRANCAIS"&amp;CHAR(10)&amp;"Lecture et comp. de l'écrit",IF('EDT-1niveau'!E56="CLA","FRANCAIS"&amp;CHAR(10)&amp;"Culture littéraire et artistique",IF('EDT-1niveau'!E56="LO","FRANCAIS"&amp;CHAR(10)&amp;"Langage oral",IF('EDT-1niveau'!E56="L","FRANCAIS"&amp;CHAR(10)&amp;"Lexique",IF('EDT-1niveau'!E56="CM","MATHEMATIQUES"&amp;CHAR(10)&amp;"Calcul mental",IF('EDT-1niveau'!E56="GM","MATHEMATIQUES"&amp;CHAR(10)&amp;"Grandeurs et mesures",IF('EDT-1niveau'!E56="NC","MATHEMATIQUES"&amp;CHAR(10)&amp;"Nombres et calculs",IF('EDT-1niveau'!E56="EG","MATHEMATIQUES"&amp;CHAR(10)&amp;"Espace et Géométrie",IF('EDT-1niveau'!E56="S","Sciences et technologie",IF('EDT-1niveau'!E56="H","Histoire",IF('EDT-1niveau'!E56="Geo","Géographie",IF('EDT-1niveau'!E56="EMC","Enseig. mor. et civ.",IF('EDT-1niveau'!E56="EPS","Educ. phys. et sportive",IF('EDT-1niveau'!E56="EM","Educ. musicale",IF('EDT-1niveau'!E56="AP","Arts plastiques",IF('EDT-1niveau'!E56="HDA","Hist. des arts",IF('EDT-1niveau'!E56="QM","Questionner le monde",IF('EDT-1niveau'!E56="LV","Langue vivante",IF('EDT-1niveau'!E56="APC","Activ. pédag. complémentaires",""))))))))))))))))))))))))))</f>
        <v/>
      </c>
      <c r="M52" s="14" t="str">
        <f t="shared" si="2"/>
        <v/>
      </c>
      <c r="N52" s="100" t="str">
        <f>'EDT-1niveau'!F56</f>
        <v/>
      </c>
      <c r="O52" s="14" t="str">
        <f>IF('EDT-1niveau'!F56="O","FRANCAIS"&amp;CHAR(10)&amp;"Orthographe",IF('EDT-1niveau'!F56="rec","RECREATION",IF('EDT-1niveau'!F56="p","Pause méridienne",IF('EDT-1niveau'!F56="G","FRANCAIS"&amp;CHAR(10)&amp;"Grammaire",IF('EDT-1niveau'!F56="E","FRANCAIS"&amp;CHAR(10)&amp;"Ecriture",IF('EDT-1niveau'!F56="M","MATHEMATIQUES",IF('EDT-1niveau'!F56="F","FRANCAIS",IF('EDT-1niveau'!F56="LC","FRANCAIS"&amp;CHAR(10)&amp;"Lecture et comp. de l'écrit",IF('EDT-1niveau'!F56="CLA","FRANCAIS"&amp;CHAR(10)&amp;"Culture littéraire et artistique",IF('EDT-1niveau'!F56="LO","FRANCAIS"&amp;CHAR(10)&amp;"Langage oral",IF('EDT-1niveau'!F56="L","FRANCAIS"&amp;CHAR(10)&amp;"Lexique",IF('EDT-1niveau'!F56="CM","MATHEMATIQUES"&amp;CHAR(10)&amp;"Calcul mental",IF('EDT-1niveau'!F56="GM","MATHEMATIQUES"&amp;CHAR(10)&amp;"Grandeurs et mesures",IF('EDT-1niveau'!F56="NC","MATHEMATIQUES"&amp;CHAR(10)&amp;"Nombres et calculs",IF('EDT-1niveau'!F56="EG","MATHEMATIQUES"&amp;CHAR(10)&amp;"Espace et Géométrie",IF('EDT-1niveau'!F56="S","Sciences et technologie",IF('EDT-1niveau'!F56="H","Histoire",IF('EDT-1niveau'!F56="Geo","Géographie",IF('EDT-1niveau'!F56="EMC","Enseig. mor. et civ.",IF('EDT-1niveau'!F56="EPS","Educ. phys. et sportive",IF('EDT-1niveau'!F56="EM","Educ. musicale",IF('EDT-1niveau'!F56="AP","Arts plastiques",IF('EDT-1niveau'!F56="HDA","Hist. des arts",IF('EDT-1niveau'!F56="QM","Questionner le monde",IF('EDT-1niveau'!F56="LV","Langue vivante",IF('EDT-1niveau'!F56="APC","Activ. pédag. complémentaires",""))))))))))))))))))))))))))</f>
        <v/>
      </c>
      <c r="P52" s="39" t="str">
        <f t="shared" si="3"/>
        <v/>
      </c>
    </row>
    <row r="53" spans="1:19" x14ac:dyDescent="0.3">
      <c r="A53" s="4" t="e">
        <f>IF('POUR COMMENCER'!$E$14&gt;=A52,A52+'POUR COMMENCER'!$H$29,"")</f>
        <v>#VALUE!</v>
      </c>
      <c r="B53" s="100" t="str">
        <f>'EDT-1niveau'!B57</f>
        <v/>
      </c>
      <c r="C53" s="14" t="str">
        <f>IF('EDT-1niveau'!B57="O","FRANCAIS"&amp;CHAR(10)&amp;"Orthographe",IF('EDT-1niveau'!B57="rec","RECREATION",IF('EDT-1niveau'!B57="p","Pause méridienne",IF('EDT-1niveau'!B57="G","FRANCAIS"&amp;CHAR(10)&amp;"Grammaire",IF('EDT-1niveau'!B57="E","FRANCAIS"&amp;CHAR(10)&amp;"Ecriture",IF('EDT-1niveau'!B57="M","MATHEMATIQUES",IF('EDT-1niveau'!B57="F","FRANCAIS",IF('EDT-1niveau'!B57="LC","FRANCAIS"&amp;CHAR(10)&amp;"Lecture et comp. de l'écrit",IF('EDT-1niveau'!B57="CLA","FRANCAIS"&amp;CHAR(10)&amp;"Culture littéraire et artistique",IF('EDT-1niveau'!B57="LO","FRANCAIS"&amp;CHAR(10)&amp;"Langage oral",IF('EDT-1niveau'!B57="L","FRANCAIS"&amp;CHAR(10)&amp;"Lexique",IF('EDT-1niveau'!B57="CM","MATHEMATIQUES"&amp;CHAR(10)&amp;"Calcul mental",IF('EDT-1niveau'!B57="GM","MATHEMATIQUES"&amp;CHAR(10)&amp;"Grandeurs et mesures",IF('EDT-1niveau'!B57="NC","MATHEMATIQUES"&amp;CHAR(10)&amp;"Nombres et calculs",IF('EDT-1niveau'!B57="EG","MATHEMATIQUES"&amp;CHAR(10)&amp;"Espace et Géométrie",IF('EDT-1niveau'!B57="S","Sciences et technologie",IF('EDT-1niveau'!B57="H","Histoire",IF('EDT-1niveau'!B57="Geo","Géographie",IF('EDT-1niveau'!B57="EMC","Enseig. mor. et civ.",IF('EDT-1niveau'!B57="EPS","Educ. phys. et sportive",IF('EDT-1niveau'!B57="EM","Educ. musicale",IF('EDT-1niveau'!B57="AP","Arts plastiques",IF('EDT-1niveau'!B57="HDA","Hist. des arts",IF('EDT-1niveau'!B57="QM","Questionner le monde",IF('EDT-1niveau'!B57="LV","Langue vivante",IF('EDT-1niveau'!B57="APC","Activ. pédag. complémentaires",""))))))))))))))))))))))))))</f>
        <v/>
      </c>
      <c r="D53" s="14" t="str">
        <f t="shared" si="0"/>
        <v/>
      </c>
      <c r="E53" s="100" t="str">
        <f>'EDT-1niveau'!C57</f>
        <v/>
      </c>
      <c r="F53" s="14" t="str">
        <f>IF('EDT-1niveau'!C57="O","FRANCAIS"&amp;CHAR(10)&amp;"Orthographe",IF('EDT-1niveau'!C57="rec","RECREATION",IF('EDT-1niveau'!C57="p","Pause méridienne",IF('EDT-1niveau'!C57="G","FRANCAIS"&amp;CHAR(10)&amp;"Grammaire",IF('EDT-1niveau'!C57="E","FRANCAIS"&amp;CHAR(10)&amp;"Ecriture",IF('EDT-1niveau'!C57="M","MATHEMATIQUES",IF('EDT-1niveau'!C57="F","FRANCAIS",IF('EDT-1niveau'!C57="LC","FRANCAIS"&amp;CHAR(10)&amp;"Lecture et comp. de l'écrit",IF('EDT-1niveau'!C57="CLA","FRANCAIS"&amp;CHAR(10)&amp;"Culture littéraire et artistique",IF('EDT-1niveau'!C57="LO","FRANCAIS"&amp;CHAR(10)&amp;"Langage oral",IF('EDT-1niveau'!C57="L","FRANCAIS"&amp;CHAR(10)&amp;"Lexique",IF('EDT-1niveau'!C57="CM","MATHEMATIQUES"&amp;CHAR(10)&amp;"Calcul mental",IF('EDT-1niveau'!C57="GM","MATHEMATIQUES"&amp;CHAR(10)&amp;"Grandeurs et mesures",IF('EDT-1niveau'!C57="NC","MATHEMATIQUES"&amp;CHAR(10)&amp;"Nombres et calculs",IF('EDT-1niveau'!C57="EG","MATHEMATIQUES"&amp;CHAR(10)&amp;"Espace et Géométrie",IF('EDT-1niveau'!C57="S","Sciences et technologie",IF('EDT-1niveau'!C57="H","Histoire",IF('EDT-1niveau'!C57="Geo","Géographie",IF('EDT-1niveau'!C57="EMC","Enseig. mor. et civ.",IF('EDT-1niveau'!C57="EPS","Educ. phys. et sportive",IF('EDT-1niveau'!C57="EM","Educ. musicale",IF('EDT-1niveau'!C57="AP","Arts plastiques",IF('EDT-1niveau'!C57="HDA","Hist. des arts",IF('EDT-1niveau'!C57="QM","Questionner le monde",IF('EDT-1niveau'!C57="LV","Langue vivante",IF('EDT-1niveau'!C57="APC","Activ. pédag. complémentaires",""))))))))))))))))))))))))))</f>
        <v/>
      </c>
      <c r="G53" s="14" t="str">
        <f t="shared" si="1"/>
        <v/>
      </c>
      <c r="H53" s="100" t="str">
        <f>'EDT-1niveau'!D57</f>
        <v/>
      </c>
      <c r="I53" s="14" t="str">
        <f>IF('EDT-1niveau'!D57="O","FRANCAIS"&amp;CHAR(10)&amp;"Orthographe",IF('EDT-1niveau'!D57="rec","RECREATION",IF('EDT-1niveau'!D57="p","Pause méridienne",IF('EDT-1niveau'!D57="G","FRANCAIS"&amp;CHAR(10)&amp;"Grammaire",IF('EDT-1niveau'!D57="E","FRANCAIS"&amp;CHAR(10)&amp;"Ecriture",IF('EDT-1niveau'!D57="M","MATHEMATIQUES",IF('EDT-1niveau'!D57="F","FRANCAIS",IF('EDT-1niveau'!D57="LC","FRANCAIS"&amp;CHAR(10)&amp;"Lecture et comp. de l'écrit",IF('EDT-1niveau'!D57="CLA","FRANCAIS"&amp;CHAR(10)&amp;"Culture littéraire et artistique",IF('EDT-1niveau'!D57="LO","FRANCAIS"&amp;CHAR(10)&amp;"Langage oral",IF('EDT-1niveau'!D57="L","FRANCAIS"&amp;CHAR(10)&amp;"Lexique",IF('EDT-1niveau'!D57="CM","MATHEMATIQUES"&amp;CHAR(10)&amp;"Calcul mental",IF('EDT-1niveau'!D57="GM","MATHEMATIQUES"&amp;CHAR(10)&amp;"Grandeurs et mesures",IF('EDT-1niveau'!D57="NC","MATHEMATIQUES"&amp;CHAR(10)&amp;"Nombres et calculs",IF('EDT-1niveau'!D57="EG","MATHEMATIQUES"&amp;CHAR(10)&amp;"Espace et Géométrie",IF('EDT-1niveau'!D57="S","Sciences et technologie",IF('EDT-1niveau'!D57="H","Histoire",IF('EDT-1niveau'!D57="Geo","Géographie",IF('EDT-1niveau'!D57="EMC","Enseig. mor. et civ.",IF('EDT-1niveau'!D57="EPS","Educ. phys. et sportive",IF('EDT-1niveau'!D57="EM","Educ. musicale",IF('EDT-1niveau'!D57="AP","Arts plastiques",IF('EDT-1niveau'!D57="HDA","Hist. des arts",IF('EDT-1niveau'!D57="QM","Questionner le monde",IF('EDT-1niveau'!D57="LV","Langue vivante",IF('EDT-1niveau'!D57="APC","Activ. pédag. complémentaires",""))))))))))))))))))))))))))</f>
        <v/>
      </c>
      <c r="J53" s="14" t="str">
        <f t="shared" si="4"/>
        <v/>
      </c>
      <c r="K53" s="100" t="str">
        <f>'EDT-1niveau'!E57</f>
        <v/>
      </c>
      <c r="L53" s="14" t="str">
        <f>IF('EDT-1niveau'!E57="O","FRANCAIS"&amp;CHAR(10)&amp;"Orthographe",IF('EDT-1niveau'!E57="rec","RECREATION",IF('EDT-1niveau'!E57="p","Pause méridienne",IF('EDT-1niveau'!E57="G","FRANCAIS"&amp;CHAR(10)&amp;"Grammaire",IF('EDT-1niveau'!E57="E","FRANCAIS"&amp;CHAR(10)&amp;"Ecriture",IF('EDT-1niveau'!E57="M","MATHEMATIQUES",IF('EDT-1niveau'!E57="F","FRANCAIS",IF('EDT-1niveau'!E57="LC","FRANCAIS"&amp;CHAR(10)&amp;"Lecture et comp. de l'écrit",IF('EDT-1niveau'!E57="CLA","FRANCAIS"&amp;CHAR(10)&amp;"Culture littéraire et artistique",IF('EDT-1niveau'!E57="LO","FRANCAIS"&amp;CHAR(10)&amp;"Langage oral",IF('EDT-1niveau'!E57="L","FRANCAIS"&amp;CHAR(10)&amp;"Lexique",IF('EDT-1niveau'!E57="CM","MATHEMATIQUES"&amp;CHAR(10)&amp;"Calcul mental",IF('EDT-1niveau'!E57="GM","MATHEMATIQUES"&amp;CHAR(10)&amp;"Grandeurs et mesures",IF('EDT-1niveau'!E57="NC","MATHEMATIQUES"&amp;CHAR(10)&amp;"Nombres et calculs",IF('EDT-1niveau'!E57="EG","MATHEMATIQUES"&amp;CHAR(10)&amp;"Espace et Géométrie",IF('EDT-1niveau'!E57="S","Sciences et technologie",IF('EDT-1niveau'!E57="H","Histoire",IF('EDT-1niveau'!E57="Geo","Géographie",IF('EDT-1niveau'!E57="EMC","Enseig. mor. et civ.",IF('EDT-1niveau'!E57="EPS","Educ. phys. et sportive",IF('EDT-1niveau'!E57="EM","Educ. musicale",IF('EDT-1niveau'!E57="AP","Arts plastiques",IF('EDT-1niveau'!E57="HDA","Hist. des arts",IF('EDT-1niveau'!E57="QM","Questionner le monde",IF('EDT-1niveau'!E57="LV","Langue vivante",IF('EDT-1niveau'!E57="APC","Activ. pédag. complémentaires",""))))))))))))))))))))))))))</f>
        <v/>
      </c>
      <c r="M53" s="14" t="str">
        <f t="shared" si="2"/>
        <v/>
      </c>
      <c r="N53" s="100" t="str">
        <f>'EDT-1niveau'!F57</f>
        <v/>
      </c>
      <c r="O53" s="14" t="str">
        <f>IF('EDT-1niveau'!F57="O","FRANCAIS"&amp;CHAR(10)&amp;"Orthographe",IF('EDT-1niveau'!F57="rec","RECREATION",IF('EDT-1niveau'!F57="p","Pause méridienne",IF('EDT-1niveau'!F57="G","FRANCAIS"&amp;CHAR(10)&amp;"Grammaire",IF('EDT-1niveau'!F57="E","FRANCAIS"&amp;CHAR(10)&amp;"Ecriture",IF('EDT-1niveau'!F57="M","MATHEMATIQUES",IF('EDT-1niveau'!F57="F","FRANCAIS",IF('EDT-1niveau'!F57="LC","FRANCAIS"&amp;CHAR(10)&amp;"Lecture et comp. de l'écrit",IF('EDT-1niveau'!F57="CLA","FRANCAIS"&amp;CHAR(10)&amp;"Culture littéraire et artistique",IF('EDT-1niveau'!F57="LO","FRANCAIS"&amp;CHAR(10)&amp;"Langage oral",IF('EDT-1niveau'!F57="L","FRANCAIS"&amp;CHAR(10)&amp;"Lexique",IF('EDT-1niveau'!F57="CM","MATHEMATIQUES"&amp;CHAR(10)&amp;"Calcul mental",IF('EDT-1niveau'!F57="GM","MATHEMATIQUES"&amp;CHAR(10)&amp;"Grandeurs et mesures",IF('EDT-1niveau'!F57="NC","MATHEMATIQUES"&amp;CHAR(10)&amp;"Nombres et calculs",IF('EDT-1niveau'!F57="EG","MATHEMATIQUES"&amp;CHAR(10)&amp;"Espace et Géométrie",IF('EDT-1niveau'!F57="S","Sciences et technologie",IF('EDT-1niveau'!F57="H","Histoire",IF('EDT-1niveau'!F57="Geo","Géographie",IF('EDT-1niveau'!F57="EMC","Enseig. mor. et civ.",IF('EDT-1niveau'!F57="EPS","Educ. phys. et sportive",IF('EDT-1niveau'!F57="EM","Educ. musicale",IF('EDT-1niveau'!F57="AP","Arts plastiques",IF('EDT-1niveau'!F57="HDA","Hist. des arts",IF('EDT-1niveau'!F57="QM","Questionner le monde",IF('EDT-1niveau'!F57="LV","Langue vivante",IF('EDT-1niveau'!F57="APC","Activ. pédag. complémentaires",""))))))))))))))))))))))))))</f>
        <v/>
      </c>
      <c r="P53" s="39" t="str">
        <f t="shared" si="3"/>
        <v/>
      </c>
    </row>
    <row r="54" spans="1:19" x14ac:dyDescent="0.3">
      <c r="A54" s="4" t="e">
        <f>IF('POUR COMMENCER'!$E$14&gt;=A53,A53+'POUR COMMENCER'!$H$29,"")</f>
        <v>#VALUE!</v>
      </c>
      <c r="B54" s="100" t="str">
        <f>'EDT-1niveau'!B58</f>
        <v/>
      </c>
      <c r="C54" s="14" t="str">
        <f>IF('EDT-1niveau'!B58="O","FRANCAIS"&amp;CHAR(10)&amp;"Orthographe",IF('EDT-1niveau'!B58="rec","RECREATION",IF('EDT-1niveau'!B58="p","Pause méridienne",IF('EDT-1niveau'!B58="G","FRANCAIS"&amp;CHAR(10)&amp;"Grammaire",IF('EDT-1niveau'!B58="E","FRANCAIS"&amp;CHAR(10)&amp;"Ecriture",IF('EDT-1niveau'!B58="M","MATHEMATIQUES",IF('EDT-1niveau'!B58="F","FRANCAIS",IF('EDT-1niveau'!B58="LC","FRANCAIS"&amp;CHAR(10)&amp;"Lecture et comp. de l'écrit",IF('EDT-1niveau'!B58="CLA","FRANCAIS"&amp;CHAR(10)&amp;"Culture littéraire et artistique",IF('EDT-1niveau'!B58="LO","FRANCAIS"&amp;CHAR(10)&amp;"Langage oral",IF('EDT-1niveau'!B58="L","FRANCAIS"&amp;CHAR(10)&amp;"Lexique",IF('EDT-1niveau'!B58="CM","MATHEMATIQUES"&amp;CHAR(10)&amp;"Calcul mental",IF('EDT-1niveau'!B58="GM","MATHEMATIQUES"&amp;CHAR(10)&amp;"Grandeurs et mesures",IF('EDT-1niveau'!B58="NC","MATHEMATIQUES"&amp;CHAR(10)&amp;"Nombres et calculs",IF('EDT-1niveau'!B58="EG","MATHEMATIQUES"&amp;CHAR(10)&amp;"Espace et Géométrie",IF('EDT-1niveau'!B58="S","Sciences et technologie",IF('EDT-1niveau'!B58="H","Histoire",IF('EDT-1niveau'!B58="Geo","Géographie",IF('EDT-1niveau'!B58="EMC","Enseig. mor. et civ.",IF('EDT-1niveau'!B58="EPS","Educ. phys. et sportive",IF('EDT-1niveau'!B58="EM","Educ. musicale",IF('EDT-1niveau'!B58="AP","Arts plastiques",IF('EDT-1niveau'!B58="HDA","Hist. des arts",IF('EDT-1niveau'!B58="QM","Questionner le monde",IF('EDT-1niveau'!B58="LV","Langue vivante",IF('EDT-1niveau'!B58="APC","Activ. pédag. complémentaires",""))))))))))))))))))))))))))</f>
        <v/>
      </c>
      <c r="D54" s="14" t="str">
        <f t="shared" si="0"/>
        <v/>
      </c>
      <c r="E54" s="100" t="str">
        <f>'EDT-1niveau'!C58</f>
        <v/>
      </c>
      <c r="F54" s="14" t="str">
        <f>IF('EDT-1niveau'!C58="O","FRANCAIS"&amp;CHAR(10)&amp;"Orthographe",IF('EDT-1niveau'!C58="rec","RECREATION",IF('EDT-1niveau'!C58="p","Pause méridienne",IF('EDT-1niveau'!C58="G","FRANCAIS"&amp;CHAR(10)&amp;"Grammaire",IF('EDT-1niveau'!C58="E","FRANCAIS"&amp;CHAR(10)&amp;"Ecriture",IF('EDT-1niveau'!C58="M","MATHEMATIQUES",IF('EDT-1niveau'!C58="F","FRANCAIS",IF('EDT-1niveau'!C58="LC","FRANCAIS"&amp;CHAR(10)&amp;"Lecture et comp. de l'écrit",IF('EDT-1niveau'!C58="CLA","FRANCAIS"&amp;CHAR(10)&amp;"Culture littéraire et artistique",IF('EDT-1niveau'!C58="LO","FRANCAIS"&amp;CHAR(10)&amp;"Langage oral",IF('EDT-1niveau'!C58="L","FRANCAIS"&amp;CHAR(10)&amp;"Lexique",IF('EDT-1niveau'!C58="CM","MATHEMATIQUES"&amp;CHAR(10)&amp;"Calcul mental",IF('EDT-1niveau'!C58="GM","MATHEMATIQUES"&amp;CHAR(10)&amp;"Grandeurs et mesures",IF('EDT-1niveau'!C58="NC","MATHEMATIQUES"&amp;CHAR(10)&amp;"Nombres et calculs",IF('EDT-1niveau'!C58="EG","MATHEMATIQUES"&amp;CHAR(10)&amp;"Espace et Géométrie",IF('EDT-1niveau'!C58="S","Sciences et technologie",IF('EDT-1niveau'!C58="H","Histoire",IF('EDT-1niveau'!C58="Geo","Géographie",IF('EDT-1niveau'!C58="EMC","Enseig. mor. et civ.",IF('EDT-1niveau'!C58="EPS","Educ. phys. et sportive",IF('EDT-1niveau'!C58="EM","Educ. musicale",IF('EDT-1niveau'!C58="AP","Arts plastiques",IF('EDT-1niveau'!C58="HDA","Hist. des arts",IF('EDT-1niveau'!C58="QM","Questionner le monde",IF('EDT-1niveau'!C58="LV","Langue vivante",IF('EDT-1niveau'!C58="APC","Activ. pédag. complémentaires",""))))))))))))))))))))))))))</f>
        <v/>
      </c>
      <c r="G54" s="14" t="str">
        <f t="shared" si="1"/>
        <v/>
      </c>
      <c r="H54" s="100" t="str">
        <f>'EDT-1niveau'!D58</f>
        <v/>
      </c>
      <c r="I54" s="14" t="str">
        <f>IF('EDT-1niveau'!D58="O","FRANCAIS"&amp;CHAR(10)&amp;"Orthographe",IF('EDT-1niveau'!D58="rec","RECREATION",IF('EDT-1niveau'!D58="p","Pause méridienne",IF('EDT-1niveau'!D58="G","FRANCAIS"&amp;CHAR(10)&amp;"Grammaire",IF('EDT-1niveau'!D58="E","FRANCAIS"&amp;CHAR(10)&amp;"Ecriture",IF('EDT-1niveau'!D58="M","MATHEMATIQUES",IF('EDT-1niveau'!D58="F","FRANCAIS",IF('EDT-1niveau'!D58="LC","FRANCAIS"&amp;CHAR(10)&amp;"Lecture et comp. de l'écrit",IF('EDT-1niveau'!D58="CLA","FRANCAIS"&amp;CHAR(10)&amp;"Culture littéraire et artistique",IF('EDT-1niveau'!D58="LO","FRANCAIS"&amp;CHAR(10)&amp;"Langage oral",IF('EDT-1niveau'!D58="L","FRANCAIS"&amp;CHAR(10)&amp;"Lexique",IF('EDT-1niveau'!D58="CM","MATHEMATIQUES"&amp;CHAR(10)&amp;"Calcul mental",IF('EDT-1niveau'!D58="GM","MATHEMATIQUES"&amp;CHAR(10)&amp;"Grandeurs et mesures",IF('EDT-1niveau'!D58="NC","MATHEMATIQUES"&amp;CHAR(10)&amp;"Nombres et calculs",IF('EDT-1niveau'!D58="EG","MATHEMATIQUES"&amp;CHAR(10)&amp;"Espace et Géométrie",IF('EDT-1niveau'!D58="S","Sciences et technologie",IF('EDT-1niveau'!D58="H","Histoire",IF('EDT-1niveau'!D58="Geo","Géographie",IF('EDT-1niveau'!D58="EMC","Enseig. mor. et civ.",IF('EDT-1niveau'!D58="EPS","Educ. phys. et sportive",IF('EDT-1niveau'!D58="EM","Educ. musicale",IF('EDT-1niveau'!D58="AP","Arts plastiques",IF('EDT-1niveau'!D58="HDA","Hist. des arts",IF('EDT-1niveau'!D58="QM","Questionner le monde",IF('EDT-1niveau'!D58="LV","Langue vivante",IF('EDT-1niveau'!D58="APC","Activ. pédag. complémentaires",""))))))))))))))))))))))))))</f>
        <v/>
      </c>
      <c r="J54" s="14" t="str">
        <f t="shared" si="4"/>
        <v/>
      </c>
      <c r="K54" s="100" t="str">
        <f>'EDT-1niveau'!E58</f>
        <v/>
      </c>
      <c r="L54" s="14" t="str">
        <f>IF('EDT-1niveau'!E58="O","FRANCAIS"&amp;CHAR(10)&amp;"Orthographe",IF('EDT-1niveau'!E58="rec","RECREATION",IF('EDT-1niveau'!E58="p","Pause méridienne",IF('EDT-1niveau'!E58="G","FRANCAIS"&amp;CHAR(10)&amp;"Grammaire",IF('EDT-1niveau'!E58="E","FRANCAIS"&amp;CHAR(10)&amp;"Ecriture",IF('EDT-1niveau'!E58="M","MATHEMATIQUES",IF('EDT-1niveau'!E58="F","FRANCAIS",IF('EDT-1niveau'!E58="LC","FRANCAIS"&amp;CHAR(10)&amp;"Lecture et comp. de l'écrit",IF('EDT-1niveau'!E58="CLA","FRANCAIS"&amp;CHAR(10)&amp;"Culture littéraire et artistique",IF('EDT-1niveau'!E58="LO","FRANCAIS"&amp;CHAR(10)&amp;"Langage oral",IF('EDT-1niveau'!E58="L","FRANCAIS"&amp;CHAR(10)&amp;"Lexique",IF('EDT-1niveau'!E58="CM","MATHEMATIQUES"&amp;CHAR(10)&amp;"Calcul mental",IF('EDT-1niveau'!E58="GM","MATHEMATIQUES"&amp;CHAR(10)&amp;"Grandeurs et mesures",IF('EDT-1niveau'!E58="NC","MATHEMATIQUES"&amp;CHAR(10)&amp;"Nombres et calculs",IF('EDT-1niveau'!E58="EG","MATHEMATIQUES"&amp;CHAR(10)&amp;"Espace et Géométrie",IF('EDT-1niveau'!E58="S","Sciences et technologie",IF('EDT-1niveau'!E58="H","Histoire",IF('EDT-1niveau'!E58="Geo","Géographie",IF('EDT-1niveau'!E58="EMC","Enseig. mor. et civ.",IF('EDT-1niveau'!E58="EPS","Educ. phys. et sportive",IF('EDT-1niveau'!E58="EM","Educ. musicale",IF('EDT-1niveau'!E58="AP","Arts plastiques",IF('EDT-1niveau'!E58="HDA","Hist. des arts",IF('EDT-1niveau'!E58="QM","Questionner le monde",IF('EDT-1niveau'!E58="LV","Langue vivante",IF('EDT-1niveau'!E58="APC","Activ. pédag. complémentaires",""))))))))))))))))))))))))))</f>
        <v/>
      </c>
      <c r="M54" s="14" t="str">
        <f t="shared" si="2"/>
        <v/>
      </c>
      <c r="N54" s="100" t="str">
        <f>'EDT-1niveau'!F58</f>
        <v/>
      </c>
      <c r="O54" s="14" t="str">
        <f>IF('EDT-1niveau'!F58="O","FRANCAIS"&amp;CHAR(10)&amp;"Orthographe",IF('EDT-1niveau'!F58="rec","RECREATION",IF('EDT-1niveau'!F58="p","Pause méridienne",IF('EDT-1niveau'!F58="G","FRANCAIS"&amp;CHAR(10)&amp;"Grammaire",IF('EDT-1niveau'!F58="E","FRANCAIS"&amp;CHAR(10)&amp;"Ecriture",IF('EDT-1niveau'!F58="M","MATHEMATIQUES",IF('EDT-1niveau'!F58="F","FRANCAIS",IF('EDT-1niveau'!F58="LC","FRANCAIS"&amp;CHAR(10)&amp;"Lecture et comp. de l'écrit",IF('EDT-1niveau'!F58="CLA","FRANCAIS"&amp;CHAR(10)&amp;"Culture littéraire et artistique",IF('EDT-1niveau'!F58="LO","FRANCAIS"&amp;CHAR(10)&amp;"Langage oral",IF('EDT-1niveau'!F58="L","FRANCAIS"&amp;CHAR(10)&amp;"Lexique",IF('EDT-1niveau'!F58="CM","MATHEMATIQUES"&amp;CHAR(10)&amp;"Calcul mental",IF('EDT-1niveau'!F58="GM","MATHEMATIQUES"&amp;CHAR(10)&amp;"Grandeurs et mesures",IF('EDT-1niveau'!F58="NC","MATHEMATIQUES"&amp;CHAR(10)&amp;"Nombres et calculs",IF('EDT-1niveau'!F58="EG","MATHEMATIQUES"&amp;CHAR(10)&amp;"Espace et Géométrie",IF('EDT-1niveau'!F58="S","Sciences et technologie",IF('EDT-1niveau'!F58="H","Histoire",IF('EDT-1niveau'!F58="Geo","Géographie",IF('EDT-1niveau'!F58="EMC","Enseig. mor. et civ.",IF('EDT-1niveau'!F58="EPS","Educ. phys. et sportive",IF('EDT-1niveau'!F58="EM","Educ. musicale",IF('EDT-1niveau'!F58="AP","Arts plastiques",IF('EDT-1niveau'!F58="HDA","Hist. des arts",IF('EDT-1niveau'!F58="QM","Questionner le monde",IF('EDT-1niveau'!F58="LV","Langue vivante",IF('EDT-1niveau'!F58="APC","Activ. pédag. complémentaires",""))))))))))))))))))))))))))</f>
        <v/>
      </c>
      <c r="P54" s="39" t="str">
        <f t="shared" si="3"/>
        <v/>
      </c>
    </row>
    <row r="55" spans="1:19" x14ac:dyDescent="0.3">
      <c r="A55" s="4" t="e">
        <f>IF('POUR COMMENCER'!$E$14&gt;=A54,A54+'POUR COMMENCER'!$H$29,"")</f>
        <v>#VALUE!</v>
      </c>
      <c r="B55" s="100" t="str">
        <f>'EDT-1niveau'!B59</f>
        <v/>
      </c>
      <c r="C55" s="14" t="str">
        <f>IF('EDT-1niveau'!B59="O","FRANCAIS"&amp;CHAR(10)&amp;"Orthographe",IF('EDT-1niveau'!B59="rec","RECREATION",IF('EDT-1niveau'!B59="p","Pause méridienne",IF('EDT-1niveau'!B59="G","FRANCAIS"&amp;CHAR(10)&amp;"Grammaire",IF('EDT-1niveau'!B59="E","FRANCAIS"&amp;CHAR(10)&amp;"Ecriture",IF('EDT-1niveau'!B59="M","MATHEMATIQUES",IF('EDT-1niveau'!B59="F","FRANCAIS",IF('EDT-1niveau'!B59="LC","FRANCAIS"&amp;CHAR(10)&amp;"Lecture et comp. de l'écrit",IF('EDT-1niveau'!B59="CLA","FRANCAIS"&amp;CHAR(10)&amp;"Culture littéraire et artistique",IF('EDT-1niveau'!B59="LO","FRANCAIS"&amp;CHAR(10)&amp;"Langage oral",IF('EDT-1niveau'!B59="L","FRANCAIS"&amp;CHAR(10)&amp;"Lexique",IF('EDT-1niveau'!B59="CM","MATHEMATIQUES"&amp;CHAR(10)&amp;"Calcul mental",IF('EDT-1niveau'!B59="GM","MATHEMATIQUES"&amp;CHAR(10)&amp;"Grandeurs et mesures",IF('EDT-1niveau'!B59="NC","MATHEMATIQUES"&amp;CHAR(10)&amp;"Nombres et calculs",IF('EDT-1niveau'!B59="EG","MATHEMATIQUES"&amp;CHAR(10)&amp;"Espace et Géométrie",IF('EDT-1niveau'!B59="S","Sciences et technologie",IF('EDT-1niveau'!B59="H","Histoire",IF('EDT-1niveau'!B59="Geo","Géographie",IF('EDT-1niveau'!B59="EMC","Enseig. mor. et civ.",IF('EDT-1niveau'!B59="EPS","Educ. phys. et sportive",IF('EDT-1niveau'!B59="EM","Educ. musicale",IF('EDT-1niveau'!B59="AP","Arts plastiques",IF('EDT-1niveau'!B59="HDA","Hist. des arts",IF('EDT-1niveau'!B59="QM","Questionner le monde",IF('EDT-1niveau'!B59="LV","Langue vivante",IF('EDT-1niveau'!B59="APC","Activ. pédag. complémentaires",""))))))))))))))))))))))))))</f>
        <v/>
      </c>
      <c r="D55" s="14" t="str">
        <f t="shared" si="0"/>
        <v/>
      </c>
      <c r="E55" s="100" t="str">
        <f>'EDT-1niveau'!C59</f>
        <v/>
      </c>
      <c r="F55" s="14" t="str">
        <f>IF('EDT-1niveau'!C59="O","FRANCAIS"&amp;CHAR(10)&amp;"Orthographe",IF('EDT-1niveau'!C59="rec","RECREATION",IF('EDT-1niveau'!C59="p","Pause méridienne",IF('EDT-1niveau'!C59="G","FRANCAIS"&amp;CHAR(10)&amp;"Grammaire",IF('EDT-1niveau'!C59="E","FRANCAIS"&amp;CHAR(10)&amp;"Ecriture",IF('EDT-1niveau'!C59="M","MATHEMATIQUES",IF('EDT-1niveau'!C59="F","FRANCAIS",IF('EDT-1niveau'!C59="LC","FRANCAIS"&amp;CHAR(10)&amp;"Lecture et comp. de l'écrit",IF('EDT-1niveau'!C59="CLA","FRANCAIS"&amp;CHAR(10)&amp;"Culture littéraire et artistique",IF('EDT-1niveau'!C59="LO","FRANCAIS"&amp;CHAR(10)&amp;"Langage oral",IF('EDT-1niveau'!C59="L","FRANCAIS"&amp;CHAR(10)&amp;"Lexique",IF('EDT-1niveau'!C59="CM","MATHEMATIQUES"&amp;CHAR(10)&amp;"Calcul mental",IF('EDT-1niveau'!C59="GM","MATHEMATIQUES"&amp;CHAR(10)&amp;"Grandeurs et mesures",IF('EDT-1niveau'!C59="NC","MATHEMATIQUES"&amp;CHAR(10)&amp;"Nombres et calculs",IF('EDT-1niveau'!C59="EG","MATHEMATIQUES"&amp;CHAR(10)&amp;"Espace et Géométrie",IF('EDT-1niveau'!C59="S","Sciences et technologie",IF('EDT-1niveau'!C59="H","Histoire",IF('EDT-1niveau'!C59="Geo","Géographie",IF('EDT-1niveau'!C59="EMC","Enseig. mor. et civ.",IF('EDT-1niveau'!C59="EPS","Educ. phys. et sportive",IF('EDT-1niveau'!C59="EM","Educ. musicale",IF('EDT-1niveau'!C59="AP","Arts plastiques",IF('EDT-1niveau'!C59="HDA","Hist. des arts",IF('EDT-1niveau'!C59="QM","Questionner le monde",IF('EDT-1niveau'!C59="LV","Langue vivante",IF('EDT-1niveau'!C59="APC","Activ. pédag. complémentaires",""))))))))))))))))))))))))))</f>
        <v/>
      </c>
      <c r="G55" s="14" t="str">
        <f t="shared" si="1"/>
        <v/>
      </c>
      <c r="H55" s="100" t="str">
        <f>'EDT-1niveau'!D59</f>
        <v/>
      </c>
      <c r="I55" s="14" t="str">
        <f>IF('EDT-1niveau'!D59="O","FRANCAIS"&amp;CHAR(10)&amp;"Orthographe",IF('EDT-1niveau'!D59="rec","RECREATION",IF('EDT-1niveau'!D59="p","Pause méridienne",IF('EDT-1niveau'!D59="G","FRANCAIS"&amp;CHAR(10)&amp;"Grammaire",IF('EDT-1niveau'!D59="E","FRANCAIS"&amp;CHAR(10)&amp;"Ecriture",IF('EDT-1niveau'!D59="M","MATHEMATIQUES",IF('EDT-1niveau'!D59="F","FRANCAIS",IF('EDT-1niveau'!D59="LC","FRANCAIS"&amp;CHAR(10)&amp;"Lecture et comp. de l'écrit",IF('EDT-1niveau'!D59="CLA","FRANCAIS"&amp;CHAR(10)&amp;"Culture littéraire et artistique",IF('EDT-1niveau'!D59="LO","FRANCAIS"&amp;CHAR(10)&amp;"Langage oral",IF('EDT-1niveau'!D59="L","FRANCAIS"&amp;CHAR(10)&amp;"Lexique",IF('EDT-1niveau'!D59="CM","MATHEMATIQUES"&amp;CHAR(10)&amp;"Calcul mental",IF('EDT-1niveau'!D59="GM","MATHEMATIQUES"&amp;CHAR(10)&amp;"Grandeurs et mesures",IF('EDT-1niveau'!D59="NC","MATHEMATIQUES"&amp;CHAR(10)&amp;"Nombres et calculs",IF('EDT-1niveau'!D59="EG","MATHEMATIQUES"&amp;CHAR(10)&amp;"Espace et Géométrie",IF('EDT-1niveau'!D59="S","Sciences et technologie",IF('EDT-1niveau'!D59="H","Histoire",IF('EDT-1niveau'!D59="Geo","Géographie",IF('EDT-1niveau'!D59="EMC","Enseig. mor. et civ.",IF('EDT-1niveau'!D59="EPS","Educ. phys. et sportive",IF('EDT-1niveau'!D59="EM","Educ. musicale",IF('EDT-1niveau'!D59="AP","Arts plastiques",IF('EDT-1niveau'!D59="HDA","Hist. des arts",IF('EDT-1niveau'!D59="QM","Questionner le monde",IF('EDT-1niveau'!D59="LV","Langue vivante",IF('EDT-1niveau'!D59="APC","Activ. pédag. complémentaires",""))))))))))))))))))))))))))</f>
        <v/>
      </c>
      <c r="J55" s="14" t="str">
        <f t="shared" si="4"/>
        <v/>
      </c>
      <c r="K55" s="100" t="str">
        <f>'EDT-1niveau'!E59</f>
        <v/>
      </c>
      <c r="L55" s="14" t="str">
        <f>IF('EDT-1niveau'!E59="O","FRANCAIS"&amp;CHAR(10)&amp;"Orthographe",IF('EDT-1niveau'!E59="rec","RECREATION",IF('EDT-1niveau'!E59="p","Pause méridienne",IF('EDT-1niveau'!E59="G","FRANCAIS"&amp;CHAR(10)&amp;"Grammaire",IF('EDT-1niveau'!E59="E","FRANCAIS"&amp;CHAR(10)&amp;"Ecriture",IF('EDT-1niveau'!E59="M","MATHEMATIQUES",IF('EDT-1niveau'!E59="F","FRANCAIS",IF('EDT-1niveau'!E59="LC","FRANCAIS"&amp;CHAR(10)&amp;"Lecture et comp. de l'écrit",IF('EDT-1niveau'!E59="CLA","FRANCAIS"&amp;CHAR(10)&amp;"Culture littéraire et artistique",IF('EDT-1niveau'!E59="LO","FRANCAIS"&amp;CHAR(10)&amp;"Langage oral",IF('EDT-1niveau'!E59="L","FRANCAIS"&amp;CHAR(10)&amp;"Lexique",IF('EDT-1niveau'!E59="CM","MATHEMATIQUES"&amp;CHAR(10)&amp;"Calcul mental",IF('EDT-1niveau'!E59="GM","MATHEMATIQUES"&amp;CHAR(10)&amp;"Grandeurs et mesures",IF('EDT-1niveau'!E59="NC","MATHEMATIQUES"&amp;CHAR(10)&amp;"Nombres et calculs",IF('EDT-1niveau'!E59="EG","MATHEMATIQUES"&amp;CHAR(10)&amp;"Espace et Géométrie",IF('EDT-1niveau'!E59="S","Sciences et technologie",IF('EDT-1niveau'!E59="H","Histoire",IF('EDT-1niveau'!E59="Geo","Géographie",IF('EDT-1niveau'!E59="EMC","Enseig. mor. et civ.",IF('EDT-1niveau'!E59="EPS","Educ. phys. et sportive",IF('EDT-1niveau'!E59="EM","Educ. musicale",IF('EDT-1niveau'!E59="AP","Arts plastiques",IF('EDT-1niveau'!E59="HDA","Hist. des arts",IF('EDT-1niveau'!E59="QM","Questionner le monde",IF('EDT-1niveau'!E59="LV","Langue vivante",IF('EDT-1niveau'!E59="APC","Activ. pédag. complémentaires",""))))))))))))))))))))))))))</f>
        <v/>
      </c>
      <c r="M55" s="14" t="str">
        <f t="shared" si="2"/>
        <v/>
      </c>
      <c r="N55" s="100" t="str">
        <f>'EDT-1niveau'!F59</f>
        <v/>
      </c>
      <c r="O55" s="14" t="str">
        <f>IF('EDT-1niveau'!F59="O","FRANCAIS"&amp;CHAR(10)&amp;"Orthographe",IF('EDT-1niveau'!F59="rec","RECREATION",IF('EDT-1niveau'!F59="p","Pause méridienne",IF('EDT-1niveau'!F59="G","FRANCAIS"&amp;CHAR(10)&amp;"Grammaire",IF('EDT-1niveau'!F59="E","FRANCAIS"&amp;CHAR(10)&amp;"Ecriture",IF('EDT-1niveau'!F59="M","MATHEMATIQUES",IF('EDT-1niveau'!F59="F","FRANCAIS",IF('EDT-1niveau'!F59="LC","FRANCAIS"&amp;CHAR(10)&amp;"Lecture et comp. de l'écrit",IF('EDT-1niveau'!F59="CLA","FRANCAIS"&amp;CHAR(10)&amp;"Culture littéraire et artistique",IF('EDT-1niveau'!F59="LO","FRANCAIS"&amp;CHAR(10)&amp;"Langage oral",IF('EDT-1niveau'!F59="L","FRANCAIS"&amp;CHAR(10)&amp;"Lexique",IF('EDT-1niveau'!F59="CM","MATHEMATIQUES"&amp;CHAR(10)&amp;"Calcul mental",IF('EDT-1niveau'!F59="GM","MATHEMATIQUES"&amp;CHAR(10)&amp;"Grandeurs et mesures",IF('EDT-1niveau'!F59="NC","MATHEMATIQUES"&amp;CHAR(10)&amp;"Nombres et calculs",IF('EDT-1niveau'!F59="EG","MATHEMATIQUES"&amp;CHAR(10)&amp;"Espace et Géométrie",IF('EDT-1niveau'!F59="S","Sciences et technologie",IF('EDT-1niveau'!F59="H","Histoire",IF('EDT-1niveau'!F59="Geo","Géographie",IF('EDT-1niveau'!F59="EMC","Enseig. mor. et civ.",IF('EDT-1niveau'!F59="EPS","Educ. phys. et sportive",IF('EDT-1niveau'!F59="EM","Educ. musicale",IF('EDT-1niveau'!F59="AP","Arts plastiques",IF('EDT-1niveau'!F59="HDA","Hist. des arts",IF('EDT-1niveau'!F59="QM","Questionner le monde",IF('EDT-1niveau'!F59="LV","Langue vivante",IF('EDT-1niveau'!F59="APC","Activ. pédag. complémentaires",""))))))))))))))))))))))))))</f>
        <v/>
      </c>
      <c r="P55" s="39" t="str">
        <f t="shared" si="3"/>
        <v/>
      </c>
    </row>
    <row r="56" spans="1:19" x14ac:dyDescent="0.3">
      <c r="A56" s="4" t="e">
        <f>IF('POUR COMMENCER'!$E$14&gt;=A55,A55+'POUR COMMENCER'!$H$29,"")</f>
        <v>#VALUE!</v>
      </c>
      <c r="B56" s="100" t="str">
        <f>'EDT-1niveau'!B60</f>
        <v/>
      </c>
      <c r="C56" s="14" t="str">
        <f>IF('EDT-1niveau'!B60="O","FRANCAIS"&amp;CHAR(10)&amp;"Orthographe",IF('EDT-1niveau'!B60="rec","RECREATION",IF('EDT-1niveau'!B60="p","Pause méridienne",IF('EDT-1niveau'!B60="G","FRANCAIS"&amp;CHAR(10)&amp;"Grammaire",IF('EDT-1niveau'!B60="E","FRANCAIS"&amp;CHAR(10)&amp;"Ecriture",IF('EDT-1niveau'!B60="M","MATHEMATIQUES",IF('EDT-1niveau'!B60="F","FRANCAIS",IF('EDT-1niveau'!B60="LC","FRANCAIS"&amp;CHAR(10)&amp;"Lecture et comp. de l'écrit",IF('EDT-1niveau'!B60="CLA","FRANCAIS"&amp;CHAR(10)&amp;"Culture littéraire et artistique",IF('EDT-1niveau'!B60="LO","FRANCAIS"&amp;CHAR(10)&amp;"Langage oral",IF('EDT-1niveau'!B60="L","FRANCAIS"&amp;CHAR(10)&amp;"Lexique",IF('EDT-1niveau'!B60="CM","MATHEMATIQUES"&amp;CHAR(10)&amp;"Calcul mental",IF('EDT-1niveau'!B60="GM","MATHEMATIQUES"&amp;CHAR(10)&amp;"Grandeurs et mesures",IF('EDT-1niveau'!B60="NC","MATHEMATIQUES"&amp;CHAR(10)&amp;"Nombres et calculs",IF('EDT-1niveau'!B60="EG","MATHEMATIQUES"&amp;CHAR(10)&amp;"Espace et Géométrie",IF('EDT-1niveau'!B60="S","Sciences et technologie",IF('EDT-1niveau'!B60="H","Histoire",IF('EDT-1niveau'!B60="Geo","Géographie",IF('EDT-1niveau'!B60="EMC","Enseig. mor. et civ.",IF('EDT-1niveau'!B60="EPS","Educ. phys. et sportive",IF('EDT-1niveau'!B60="EM","Educ. musicale",IF('EDT-1niveau'!B60="AP","Arts plastiques",IF('EDT-1niveau'!B60="HDA","Hist. des arts",IF('EDT-1niveau'!B60="QM","Questionner le monde",IF('EDT-1niveau'!B60="LV","Langue vivante",IF('EDT-1niveau'!B60="APC","Activ. pédag. complémentaires",""))))))))))))))))))))))))))</f>
        <v/>
      </c>
      <c r="D56" s="14" t="str">
        <f t="shared" si="0"/>
        <v/>
      </c>
      <c r="E56" s="100" t="str">
        <f>'EDT-1niveau'!C60</f>
        <v/>
      </c>
      <c r="F56" s="14" t="str">
        <f>IF('EDT-1niveau'!C60="O","FRANCAIS"&amp;CHAR(10)&amp;"Orthographe",IF('EDT-1niveau'!C60="rec","RECREATION",IF('EDT-1niveau'!C60="p","Pause méridienne",IF('EDT-1niveau'!C60="G","FRANCAIS"&amp;CHAR(10)&amp;"Grammaire",IF('EDT-1niveau'!C60="E","FRANCAIS"&amp;CHAR(10)&amp;"Ecriture",IF('EDT-1niveau'!C60="M","MATHEMATIQUES",IF('EDT-1niveau'!C60="F","FRANCAIS",IF('EDT-1niveau'!C60="LC","FRANCAIS"&amp;CHAR(10)&amp;"Lecture et comp. de l'écrit",IF('EDT-1niveau'!C60="CLA","FRANCAIS"&amp;CHAR(10)&amp;"Culture littéraire et artistique",IF('EDT-1niveau'!C60="LO","FRANCAIS"&amp;CHAR(10)&amp;"Langage oral",IF('EDT-1niveau'!C60="L","FRANCAIS"&amp;CHAR(10)&amp;"Lexique",IF('EDT-1niveau'!C60="CM","MATHEMATIQUES"&amp;CHAR(10)&amp;"Calcul mental",IF('EDT-1niveau'!C60="GM","MATHEMATIQUES"&amp;CHAR(10)&amp;"Grandeurs et mesures",IF('EDT-1niveau'!C60="NC","MATHEMATIQUES"&amp;CHAR(10)&amp;"Nombres et calculs",IF('EDT-1niveau'!C60="EG","MATHEMATIQUES"&amp;CHAR(10)&amp;"Espace et Géométrie",IF('EDT-1niveau'!C60="S","Sciences et technologie",IF('EDT-1niveau'!C60="H","Histoire",IF('EDT-1niveau'!C60="Geo","Géographie",IF('EDT-1niveau'!C60="EMC","Enseig. mor. et civ.",IF('EDT-1niveau'!C60="EPS","Educ. phys. et sportive",IF('EDT-1niveau'!C60="EM","Educ. musicale",IF('EDT-1niveau'!C60="AP","Arts plastiques",IF('EDT-1niveau'!C60="HDA","Hist. des arts",IF('EDT-1niveau'!C60="QM","Questionner le monde",IF('EDT-1niveau'!C60="LV","Langue vivante",IF('EDT-1niveau'!C60="APC","Activ. pédag. complémentaires",""))))))))))))))))))))))))))</f>
        <v/>
      </c>
      <c r="G56" s="14" t="str">
        <f t="shared" si="1"/>
        <v/>
      </c>
      <c r="H56" s="100" t="str">
        <f>'EDT-1niveau'!D60</f>
        <v/>
      </c>
      <c r="I56" s="14" t="str">
        <f>IF('EDT-1niveau'!D60="O","FRANCAIS"&amp;CHAR(10)&amp;"Orthographe",IF('EDT-1niveau'!D60="rec","RECREATION",IF('EDT-1niveau'!D60="p","Pause méridienne",IF('EDT-1niveau'!D60="G","FRANCAIS"&amp;CHAR(10)&amp;"Grammaire",IF('EDT-1niveau'!D60="E","FRANCAIS"&amp;CHAR(10)&amp;"Ecriture",IF('EDT-1niveau'!D60="M","MATHEMATIQUES",IF('EDT-1niveau'!D60="F","FRANCAIS",IF('EDT-1niveau'!D60="LC","FRANCAIS"&amp;CHAR(10)&amp;"Lecture et comp. de l'écrit",IF('EDT-1niveau'!D60="CLA","FRANCAIS"&amp;CHAR(10)&amp;"Culture littéraire et artistique",IF('EDT-1niveau'!D60="LO","FRANCAIS"&amp;CHAR(10)&amp;"Langage oral",IF('EDT-1niveau'!D60="L","FRANCAIS"&amp;CHAR(10)&amp;"Lexique",IF('EDT-1niveau'!D60="CM","MATHEMATIQUES"&amp;CHAR(10)&amp;"Calcul mental",IF('EDT-1niveau'!D60="GM","MATHEMATIQUES"&amp;CHAR(10)&amp;"Grandeurs et mesures",IF('EDT-1niveau'!D60="NC","MATHEMATIQUES"&amp;CHAR(10)&amp;"Nombres et calculs",IF('EDT-1niveau'!D60="EG","MATHEMATIQUES"&amp;CHAR(10)&amp;"Espace et Géométrie",IF('EDT-1niveau'!D60="S","Sciences et technologie",IF('EDT-1niveau'!D60="H","Histoire",IF('EDT-1niveau'!D60="Geo","Géographie",IF('EDT-1niveau'!D60="EMC","Enseig. mor. et civ.",IF('EDT-1niveau'!D60="EPS","Educ. phys. et sportive",IF('EDT-1niveau'!D60="EM","Educ. musicale",IF('EDT-1niveau'!D60="AP","Arts plastiques",IF('EDT-1niveau'!D60="HDA","Hist. des arts",IF('EDT-1niveau'!D60="QM","Questionner le monde",IF('EDT-1niveau'!D60="LV","Langue vivante",IF('EDT-1niveau'!D60="APC","Activ. pédag. complémentaires",""))))))))))))))))))))))))))</f>
        <v/>
      </c>
      <c r="J56" s="14" t="str">
        <f t="shared" si="4"/>
        <v/>
      </c>
      <c r="K56" s="100" t="str">
        <f>'EDT-1niveau'!E60</f>
        <v/>
      </c>
      <c r="L56" s="14" t="str">
        <f>IF('EDT-1niveau'!E60="O","FRANCAIS"&amp;CHAR(10)&amp;"Orthographe",IF('EDT-1niveau'!E60="rec","RECREATION",IF('EDT-1niveau'!E60="p","Pause méridienne",IF('EDT-1niveau'!E60="G","FRANCAIS"&amp;CHAR(10)&amp;"Grammaire",IF('EDT-1niveau'!E60="E","FRANCAIS"&amp;CHAR(10)&amp;"Ecriture",IF('EDT-1niveau'!E60="M","MATHEMATIQUES",IF('EDT-1niveau'!E60="F","FRANCAIS",IF('EDT-1niveau'!E60="LC","FRANCAIS"&amp;CHAR(10)&amp;"Lecture et comp. de l'écrit",IF('EDT-1niveau'!E60="CLA","FRANCAIS"&amp;CHAR(10)&amp;"Culture littéraire et artistique",IF('EDT-1niveau'!E60="LO","FRANCAIS"&amp;CHAR(10)&amp;"Langage oral",IF('EDT-1niveau'!E60="L","FRANCAIS"&amp;CHAR(10)&amp;"Lexique",IF('EDT-1niveau'!E60="CM","MATHEMATIQUES"&amp;CHAR(10)&amp;"Calcul mental",IF('EDT-1niveau'!E60="GM","MATHEMATIQUES"&amp;CHAR(10)&amp;"Grandeurs et mesures",IF('EDT-1niveau'!E60="NC","MATHEMATIQUES"&amp;CHAR(10)&amp;"Nombres et calculs",IF('EDT-1niveau'!E60="EG","MATHEMATIQUES"&amp;CHAR(10)&amp;"Espace et Géométrie",IF('EDT-1niveau'!E60="S","Sciences et technologie",IF('EDT-1niveau'!E60="H","Histoire",IF('EDT-1niveau'!E60="Geo","Géographie",IF('EDT-1niveau'!E60="EMC","Enseig. mor. et civ.",IF('EDT-1niveau'!E60="EPS","Educ. phys. et sportive",IF('EDT-1niveau'!E60="EM","Educ. musicale",IF('EDT-1niveau'!E60="AP","Arts plastiques",IF('EDT-1niveau'!E60="HDA","Hist. des arts",IF('EDT-1niveau'!E60="QM","Questionner le monde",IF('EDT-1niveau'!E60="LV","Langue vivante",IF('EDT-1niveau'!E60="APC","Activ. pédag. complémentaires",""))))))))))))))))))))))))))</f>
        <v/>
      </c>
      <c r="M56" s="14" t="str">
        <f t="shared" si="2"/>
        <v/>
      </c>
      <c r="N56" s="100" t="str">
        <f>'EDT-1niveau'!F60</f>
        <v/>
      </c>
      <c r="O56" s="14" t="str">
        <f>IF('EDT-1niveau'!F60="O","FRANCAIS"&amp;CHAR(10)&amp;"Orthographe",IF('EDT-1niveau'!F60="rec","RECREATION",IF('EDT-1niveau'!F60="p","Pause méridienne",IF('EDT-1niveau'!F60="G","FRANCAIS"&amp;CHAR(10)&amp;"Grammaire",IF('EDT-1niveau'!F60="E","FRANCAIS"&amp;CHAR(10)&amp;"Ecriture",IF('EDT-1niveau'!F60="M","MATHEMATIQUES",IF('EDT-1niveau'!F60="F","FRANCAIS",IF('EDT-1niveau'!F60="LC","FRANCAIS"&amp;CHAR(10)&amp;"Lecture et comp. de l'écrit",IF('EDT-1niveau'!F60="CLA","FRANCAIS"&amp;CHAR(10)&amp;"Culture littéraire et artistique",IF('EDT-1niveau'!F60="LO","FRANCAIS"&amp;CHAR(10)&amp;"Langage oral",IF('EDT-1niveau'!F60="L","FRANCAIS"&amp;CHAR(10)&amp;"Lexique",IF('EDT-1niveau'!F60="CM","MATHEMATIQUES"&amp;CHAR(10)&amp;"Calcul mental",IF('EDT-1niveau'!F60="GM","MATHEMATIQUES"&amp;CHAR(10)&amp;"Grandeurs et mesures",IF('EDT-1niveau'!F60="NC","MATHEMATIQUES"&amp;CHAR(10)&amp;"Nombres et calculs",IF('EDT-1niveau'!F60="EG","MATHEMATIQUES"&amp;CHAR(10)&amp;"Espace et Géométrie",IF('EDT-1niveau'!F60="S","Sciences et technologie",IF('EDT-1niveau'!F60="H","Histoire",IF('EDT-1niveau'!F60="Geo","Géographie",IF('EDT-1niveau'!F60="EMC","Enseig. mor. et civ.",IF('EDT-1niveau'!F60="EPS","Educ. phys. et sportive",IF('EDT-1niveau'!F60="EM","Educ. musicale",IF('EDT-1niveau'!F60="AP","Arts plastiques",IF('EDT-1niveau'!F60="HDA","Hist. des arts",IF('EDT-1niveau'!F60="QM","Questionner le monde",IF('EDT-1niveau'!F60="LV","Langue vivante",IF('EDT-1niveau'!F60="APC","Activ. pédag. complémentaires",""))))))))))))))))))))))))))</f>
        <v/>
      </c>
      <c r="P56" s="39" t="str">
        <f t="shared" si="3"/>
        <v/>
      </c>
    </row>
    <row r="57" spans="1:19" x14ac:dyDescent="0.3">
      <c r="A57" s="4" t="e">
        <f>IF('POUR COMMENCER'!$E$14&gt;=A56,A56+'POUR COMMENCER'!$H$29,"")</f>
        <v>#VALUE!</v>
      </c>
      <c r="B57" s="100" t="str">
        <f>'EDT-1niveau'!B61</f>
        <v/>
      </c>
      <c r="C57" s="14" t="str">
        <f>IF('EDT-1niveau'!B61="O","FRANCAIS"&amp;CHAR(10)&amp;"Orthographe",IF('EDT-1niveau'!B61="rec","RECREATION",IF('EDT-1niveau'!B61="p","Pause méridienne",IF('EDT-1niveau'!B61="G","FRANCAIS"&amp;CHAR(10)&amp;"Grammaire",IF('EDT-1niveau'!B61="E","FRANCAIS"&amp;CHAR(10)&amp;"Ecriture",IF('EDT-1niveau'!B61="M","MATHEMATIQUES",IF('EDT-1niveau'!B61="F","FRANCAIS",IF('EDT-1niveau'!B61="LC","FRANCAIS"&amp;CHAR(10)&amp;"Lecture et comp. de l'écrit",IF('EDT-1niveau'!B61="CLA","FRANCAIS"&amp;CHAR(10)&amp;"Culture littéraire et artistique",IF('EDT-1niveau'!B61="LO","FRANCAIS"&amp;CHAR(10)&amp;"Langage oral",IF('EDT-1niveau'!B61="L","FRANCAIS"&amp;CHAR(10)&amp;"Lexique",IF('EDT-1niveau'!B61="CM","MATHEMATIQUES"&amp;CHAR(10)&amp;"Calcul mental",IF('EDT-1niveau'!B61="GM","MATHEMATIQUES"&amp;CHAR(10)&amp;"Grandeurs et mesures",IF('EDT-1niveau'!B61="NC","MATHEMATIQUES"&amp;CHAR(10)&amp;"Nombres et calculs",IF('EDT-1niveau'!B61="EG","MATHEMATIQUES"&amp;CHAR(10)&amp;"Espace et Géométrie",IF('EDT-1niveau'!B61="S","Sciences et technologie",IF('EDT-1niveau'!B61="H","Histoire",IF('EDT-1niveau'!B61="Geo","Géographie",IF('EDT-1niveau'!B61="EMC","Enseig. mor. et civ.",IF('EDT-1niveau'!B61="EPS","Educ. phys. et sportive",IF('EDT-1niveau'!B61="EM","Educ. musicale",IF('EDT-1niveau'!B61="AP","Arts plastiques",IF('EDT-1niveau'!B61="HDA","Hist. des arts",IF('EDT-1niveau'!B61="QM","Questionner le monde",IF('EDT-1niveau'!B61="LV","Langue vivante",IF('EDT-1niveau'!B61="APC","Activ. pédag. complémentaires",""))))))))))))))))))))))))))</f>
        <v/>
      </c>
      <c r="D57" s="14" t="str">
        <f t="shared" si="0"/>
        <v/>
      </c>
      <c r="E57" s="100" t="str">
        <f>'EDT-1niveau'!C61</f>
        <v/>
      </c>
      <c r="F57" s="14" t="str">
        <f>IF('EDT-1niveau'!C61="O","FRANCAIS"&amp;CHAR(10)&amp;"Orthographe",IF('EDT-1niveau'!C61="rec","RECREATION",IF('EDT-1niveau'!C61="p","Pause méridienne",IF('EDT-1niveau'!C61="G","FRANCAIS"&amp;CHAR(10)&amp;"Grammaire",IF('EDT-1niveau'!C61="E","FRANCAIS"&amp;CHAR(10)&amp;"Ecriture",IF('EDT-1niveau'!C61="M","MATHEMATIQUES",IF('EDT-1niveau'!C61="F","FRANCAIS",IF('EDT-1niveau'!C61="LC","FRANCAIS"&amp;CHAR(10)&amp;"Lecture et comp. de l'écrit",IF('EDT-1niveau'!C61="CLA","FRANCAIS"&amp;CHAR(10)&amp;"Culture littéraire et artistique",IF('EDT-1niveau'!C61="LO","FRANCAIS"&amp;CHAR(10)&amp;"Langage oral",IF('EDT-1niveau'!C61="L","FRANCAIS"&amp;CHAR(10)&amp;"Lexique",IF('EDT-1niveau'!C61="CM","MATHEMATIQUES"&amp;CHAR(10)&amp;"Calcul mental",IF('EDT-1niveau'!C61="GM","MATHEMATIQUES"&amp;CHAR(10)&amp;"Grandeurs et mesures",IF('EDT-1niveau'!C61="NC","MATHEMATIQUES"&amp;CHAR(10)&amp;"Nombres et calculs",IF('EDT-1niveau'!C61="EG","MATHEMATIQUES"&amp;CHAR(10)&amp;"Espace et Géométrie",IF('EDT-1niveau'!C61="S","Sciences et technologie",IF('EDT-1niveau'!C61="H","Histoire",IF('EDT-1niveau'!C61="Geo","Géographie",IF('EDT-1niveau'!C61="EMC","Enseig. mor. et civ.",IF('EDT-1niveau'!C61="EPS","Educ. phys. et sportive",IF('EDT-1niveau'!C61="EM","Educ. musicale",IF('EDT-1niveau'!C61="AP","Arts plastiques",IF('EDT-1niveau'!C61="HDA","Hist. des arts",IF('EDT-1niveau'!C61="QM","Questionner le monde",IF('EDT-1niveau'!C61="LV","Langue vivante",IF('EDT-1niveau'!C61="APC","Activ. pédag. complémentaires",""))))))))))))))))))))))))))</f>
        <v/>
      </c>
      <c r="G57" s="14" t="str">
        <f t="shared" si="1"/>
        <v/>
      </c>
      <c r="H57" s="100" t="str">
        <f>'EDT-1niveau'!D61</f>
        <v/>
      </c>
      <c r="I57" s="14" t="str">
        <f>IF('EDT-1niveau'!D61="O","FRANCAIS"&amp;CHAR(10)&amp;"Orthographe",IF('EDT-1niveau'!D61="rec","RECREATION",IF('EDT-1niveau'!D61="p","Pause méridienne",IF('EDT-1niveau'!D61="G","FRANCAIS"&amp;CHAR(10)&amp;"Grammaire",IF('EDT-1niveau'!D61="E","FRANCAIS"&amp;CHAR(10)&amp;"Ecriture",IF('EDT-1niveau'!D61="M","MATHEMATIQUES",IF('EDT-1niveau'!D61="F","FRANCAIS",IF('EDT-1niveau'!D61="LC","FRANCAIS"&amp;CHAR(10)&amp;"Lecture et comp. de l'écrit",IF('EDT-1niveau'!D61="CLA","FRANCAIS"&amp;CHAR(10)&amp;"Culture littéraire et artistique",IF('EDT-1niveau'!D61="LO","FRANCAIS"&amp;CHAR(10)&amp;"Langage oral",IF('EDT-1niveau'!D61="L","FRANCAIS"&amp;CHAR(10)&amp;"Lexique",IF('EDT-1niveau'!D61="CM","MATHEMATIQUES"&amp;CHAR(10)&amp;"Calcul mental",IF('EDT-1niveau'!D61="GM","MATHEMATIQUES"&amp;CHAR(10)&amp;"Grandeurs et mesures",IF('EDT-1niveau'!D61="NC","MATHEMATIQUES"&amp;CHAR(10)&amp;"Nombres et calculs",IF('EDT-1niveau'!D61="EG","MATHEMATIQUES"&amp;CHAR(10)&amp;"Espace et Géométrie",IF('EDT-1niveau'!D61="S","Sciences et technologie",IF('EDT-1niveau'!D61="H","Histoire",IF('EDT-1niveau'!D61="Geo","Géographie",IF('EDT-1niveau'!D61="EMC","Enseig. mor. et civ.",IF('EDT-1niveau'!D61="EPS","Educ. phys. et sportive",IF('EDT-1niveau'!D61="EM","Educ. musicale",IF('EDT-1niveau'!D61="AP","Arts plastiques",IF('EDT-1niveau'!D61="HDA","Hist. des arts",IF('EDT-1niveau'!D61="QM","Questionner le monde",IF('EDT-1niveau'!D61="LV","Langue vivante",IF('EDT-1niveau'!D61="APC","Activ. pédag. complémentaires",""))))))))))))))))))))))))))</f>
        <v/>
      </c>
      <c r="J57" s="14" t="str">
        <f t="shared" si="4"/>
        <v/>
      </c>
      <c r="K57" s="100" t="str">
        <f>'EDT-1niveau'!E61</f>
        <v/>
      </c>
      <c r="L57" s="14" t="str">
        <f>IF('EDT-1niveau'!E61="O","FRANCAIS"&amp;CHAR(10)&amp;"Orthographe",IF('EDT-1niveau'!E61="rec","RECREATION",IF('EDT-1niveau'!E61="p","Pause méridienne",IF('EDT-1niveau'!E61="G","FRANCAIS"&amp;CHAR(10)&amp;"Grammaire",IF('EDT-1niveau'!E61="E","FRANCAIS"&amp;CHAR(10)&amp;"Ecriture",IF('EDT-1niveau'!E61="M","MATHEMATIQUES",IF('EDT-1niveau'!E61="F","FRANCAIS",IF('EDT-1niveau'!E61="LC","FRANCAIS"&amp;CHAR(10)&amp;"Lecture et comp. de l'écrit",IF('EDT-1niveau'!E61="CLA","FRANCAIS"&amp;CHAR(10)&amp;"Culture littéraire et artistique",IF('EDT-1niveau'!E61="LO","FRANCAIS"&amp;CHAR(10)&amp;"Langage oral",IF('EDT-1niveau'!E61="L","FRANCAIS"&amp;CHAR(10)&amp;"Lexique",IF('EDT-1niveau'!E61="CM","MATHEMATIQUES"&amp;CHAR(10)&amp;"Calcul mental",IF('EDT-1niveau'!E61="GM","MATHEMATIQUES"&amp;CHAR(10)&amp;"Grandeurs et mesures",IF('EDT-1niveau'!E61="NC","MATHEMATIQUES"&amp;CHAR(10)&amp;"Nombres et calculs",IF('EDT-1niveau'!E61="EG","MATHEMATIQUES"&amp;CHAR(10)&amp;"Espace et Géométrie",IF('EDT-1niveau'!E61="S","Sciences et technologie",IF('EDT-1niveau'!E61="H","Histoire",IF('EDT-1niveau'!E61="Geo","Géographie",IF('EDT-1niveau'!E61="EMC","Enseig. mor. et civ.",IF('EDT-1niveau'!E61="EPS","Educ. phys. et sportive",IF('EDT-1niveau'!E61="EM","Educ. musicale",IF('EDT-1niveau'!E61="AP","Arts plastiques",IF('EDT-1niveau'!E61="HDA","Hist. des arts",IF('EDT-1niveau'!E61="QM","Questionner le monde",IF('EDT-1niveau'!E61="LV","Langue vivante",IF('EDT-1niveau'!E61="APC","Activ. pédag. complémentaires",""))))))))))))))))))))))))))</f>
        <v/>
      </c>
      <c r="M57" s="14" t="str">
        <f t="shared" si="2"/>
        <v/>
      </c>
      <c r="N57" s="100" t="str">
        <f>'EDT-1niveau'!F61</f>
        <v/>
      </c>
      <c r="O57" s="14" t="str">
        <f>IF('EDT-1niveau'!F61="O","FRANCAIS"&amp;CHAR(10)&amp;"Orthographe",IF('EDT-1niveau'!F61="rec","RECREATION",IF('EDT-1niveau'!F61="p","Pause méridienne",IF('EDT-1niveau'!F61="G","FRANCAIS"&amp;CHAR(10)&amp;"Grammaire",IF('EDT-1niveau'!F61="E","FRANCAIS"&amp;CHAR(10)&amp;"Ecriture",IF('EDT-1niveau'!F61="M","MATHEMATIQUES",IF('EDT-1niveau'!F61="F","FRANCAIS",IF('EDT-1niveau'!F61="LC","FRANCAIS"&amp;CHAR(10)&amp;"Lecture et comp. de l'écrit",IF('EDT-1niveau'!F61="CLA","FRANCAIS"&amp;CHAR(10)&amp;"Culture littéraire et artistique",IF('EDT-1niveau'!F61="LO","FRANCAIS"&amp;CHAR(10)&amp;"Langage oral",IF('EDT-1niveau'!F61="L","FRANCAIS"&amp;CHAR(10)&amp;"Lexique",IF('EDT-1niveau'!F61="CM","MATHEMATIQUES"&amp;CHAR(10)&amp;"Calcul mental",IF('EDT-1niveau'!F61="GM","MATHEMATIQUES"&amp;CHAR(10)&amp;"Grandeurs et mesures",IF('EDT-1niveau'!F61="NC","MATHEMATIQUES"&amp;CHAR(10)&amp;"Nombres et calculs",IF('EDT-1niveau'!F61="EG","MATHEMATIQUES"&amp;CHAR(10)&amp;"Espace et Géométrie",IF('EDT-1niveau'!F61="S","Sciences et technologie",IF('EDT-1niveau'!F61="H","Histoire",IF('EDT-1niveau'!F61="Geo","Géographie",IF('EDT-1niveau'!F61="EMC","Enseig. mor. et civ.",IF('EDT-1niveau'!F61="EPS","Educ. phys. et sportive",IF('EDT-1niveau'!F61="EM","Educ. musicale",IF('EDT-1niveau'!F61="AP","Arts plastiques",IF('EDT-1niveau'!F61="HDA","Hist. des arts",IF('EDT-1niveau'!F61="QM","Questionner le monde",IF('EDT-1niveau'!F61="LV","Langue vivante",IF('EDT-1niveau'!F61="APC","Activ. pédag. complémentaires",""))))))))))))))))))))))))))</f>
        <v/>
      </c>
      <c r="P57" s="39" t="str">
        <f t="shared" si="3"/>
        <v/>
      </c>
    </row>
    <row r="58" spans="1:19" x14ac:dyDescent="0.3">
      <c r="A58" s="4" t="e">
        <f>IF('POUR COMMENCER'!$E$14&gt;=A57,A57+'POUR COMMENCER'!$H$29,"")</f>
        <v>#VALUE!</v>
      </c>
      <c r="B58" s="100" t="str">
        <f>'EDT-1niveau'!B62</f>
        <v/>
      </c>
      <c r="C58" s="14" t="str">
        <f>IF('EDT-1niveau'!B62="O","FRANCAIS"&amp;CHAR(10)&amp;"Orthographe",IF('EDT-1niveau'!B62="rec","RECREATION",IF('EDT-1niveau'!B62="p","Pause méridienne",IF('EDT-1niveau'!B62="G","FRANCAIS"&amp;CHAR(10)&amp;"Grammaire",IF('EDT-1niveau'!B62="E","FRANCAIS"&amp;CHAR(10)&amp;"Ecriture",IF('EDT-1niveau'!B62="M","MATHEMATIQUES",IF('EDT-1niveau'!B62="F","FRANCAIS",IF('EDT-1niveau'!B62="LC","FRANCAIS"&amp;CHAR(10)&amp;"Lecture et comp. de l'écrit",IF('EDT-1niveau'!B62="CLA","FRANCAIS"&amp;CHAR(10)&amp;"Culture littéraire et artistique",IF('EDT-1niveau'!B62="LO","FRANCAIS"&amp;CHAR(10)&amp;"Langage oral",IF('EDT-1niveau'!B62="L","FRANCAIS"&amp;CHAR(10)&amp;"Lexique",IF('EDT-1niveau'!B62="CM","MATHEMATIQUES"&amp;CHAR(10)&amp;"Calcul mental",IF('EDT-1niveau'!B62="GM","MATHEMATIQUES"&amp;CHAR(10)&amp;"Grandeurs et mesures",IF('EDT-1niveau'!B62="NC","MATHEMATIQUES"&amp;CHAR(10)&amp;"Nombres et calculs",IF('EDT-1niveau'!B62="EG","MATHEMATIQUES"&amp;CHAR(10)&amp;"Espace et Géométrie",IF('EDT-1niveau'!B62="S","Sciences et technologie",IF('EDT-1niveau'!B62="H","Histoire",IF('EDT-1niveau'!B62="Geo","Géographie",IF('EDT-1niveau'!B62="EMC","Enseig. mor. et civ.",IF('EDT-1niveau'!B62="EPS","Educ. phys. et sportive",IF('EDT-1niveau'!B62="EM","Educ. musicale",IF('EDT-1niveau'!B62="AP","Arts plastiques",IF('EDT-1niveau'!B62="HDA","Hist. des arts",IF('EDT-1niveau'!B62="QM","Questionner le monde",IF('EDT-1niveau'!B62="LV","Langue vivante",IF('EDT-1niveau'!B62="APC","Activ. pédag. complémentaires",""))))))))))))))))))))))))))</f>
        <v/>
      </c>
      <c r="D58" s="14" t="str">
        <f t="shared" si="0"/>
        <v/>
      </c>
      <c r="E58" s="100" t="str">
        <f>'EDT-1niveau'!C62</f>
        <v/>
      </c>
      <c r="F58" s="14" t="str">
        <f>IF('EDT-1niveau'!C62="O","FRANCAIS"&amp;CHAR(10)&amp;"Orthographe",IF('EDT-1niveau'!C62="rec","RECREATION",IF('EDT-1niveau'!C62="p","Pause méridienne",IF('EDT-1niveau'!C62="G","FRANCAIS"&amp;CHAR(10)&amp;"Grammaire",IF('EDT-1niveau'!C62="E","FRANCAIS"&amp;CHAR(10)&amp;"Ecriture",IF('EDT-1niveau'!C62="M","MATHEMATIQUES",IF('EDT-1niveau'!C62="F","FRANCAIS",IF('EDT-1niveau'!C62="LC","FRANCAIS"&amp;CHAR(10)&amp;"Lecture et comp. de l'écrit",IF('EDT-1niveau'!C62="CLA","FRANCAIS"&amp;CHAR(10)&amp;"Culture littéraire et artistique",IF('EDT-1niveau'!C62="LO","FRANCAIS"&amp;CHAR(10)&amp;"Langage oral",IF('EDT-1niveau'!C62="L","FRANCAIS"&amp;CHAR(10)&amp;"Lexique",IF('EDT-1niveau'!C62="CM","MATHEMATIQUES"&amp;CHAR(10)&amp;"Calcul mental",IF('EDT-1niveau'!C62="GM","MATHEMATIQUES"&amp;CHAR(10)&amp;"Grandeurs et mesures",IF('EDT-1niveau'!C62="NC","MATHEMATIQUES"&amp;CHAR(10)&amp;"Nombres et calculs",IF('EDT-1niveau'!C62="EG","MATHEMATIQUES"&amp;CHAR(10)&amp;"Espace et Géométrie",IF('EDT-1niveau'!C62="S","Sciences et technologie",IF('EDT-1niveau'!C62="H","Histoire",IF('EDT-1niveau'!C62="Geo","Géographie",IF('EDT-1niveau'!C62="EMC","Enseig. mor. et civ.",IF('EDT-1niveau'!C62="EPS","Educ. phys. et sportive",IF('EDT-1niveau'!C62="EM","Educ. musicale",IF('EDT-1niveau'!C62="AP","Arts plastiques",IF('EDT-1niveau'!C62="HDA","Hist. des arts",IF('EDT-1niveau'!C62="QM","Questionner le monde",IF('EDT-1niveau'!C62="LV","Langue vivante",IF('EDT-1niveau'!C62="APC","Activ. pédag. complémentaires",""))))))))))))))))))))))))))</f>
        <v/>
      </c>
      <c r="G58" s="14" t="str">
        <f t="shared" si="1"/>
        <v/>
      </c>
      <c r="H58" s="100" t="str">
        <f>'EDT-1niveau'!D62</f>
        <v/>
      </c>
      <c r="I58" s="14" t="str">
        <f>IF('EDT-1niveau'!D62="O","FRANCAIS"&amp;CHAR(10)&amp;"Orthographe",IF('EDT-1niveau'!D62="rec","RECREATION",IF('EDT-1niveau'!D62="p","Pause méridienne",IF('EDT-1niveau'!D62="G","FRANCAIS"&amp;CHAR(10)&amp;"Grammaire",IF('EDT-1niveau'!D62="E","FRANCAIS"&amp;CHAR(10)&amp;"Ecriture",IF('EDT-1niveau'!D62="M","MATHEMATIQUES",IF('EDT-1niveau'!D62="F","FRANCAIS",IF('EDT-1niveau'!D62="LC","FRANCAIS"&amp;CHAR(10)&amp;"Lecture et comp. de l'écrit",IF('EDT-1niveau'!D62="CLA","FRANCAIS"&amp;CHAR(10)&amp;"Culture littéraire et artistique",IF('EDT-1niveau'!D62="LO","FRANCAIS"&amp;CHAR(10)&amp;"Langage oral",IF('EDT-1niveau'!D62="L","FRANCAIS"&amp;CHAR(10)&amp;"Lexique",IF('EDT-1niveau'!D62="CM","MATHEMATIQUES"&amp;CHAR(10)&amp;"Calcul mental",IF('EDT-1niveau'!D62="GM","MATHEMATIQUES"&amp;CHAR(10)&amp;"Grandeurs et mesures",IF('EDT-1niveau'!D62="NC","MATHEMATIQUES"&amp;CHAR(10)&amp;"Nombres et calculs",IF('EDT-1niveau'!D62="EG","MATHEMATIQUES"&amp;CHAR(10)&amp;"Espace et Géométrie",IF('EDT-1niveau'!D62="S","Sciences et technologie",IF('EDT-1niveau'!D62="H","Histoire",IF('EDT-1niveau'!D62="Geo","Géographie",IF('EDT-1niveau'!D62="EMC","Enseig. mor. et civ.",IF('EDT-1niveau'!D62="EPS","Educ. phys. et sportive",IF('EDT-1niveau'!D62="EM","Educ. musicale",IF('EDT-1niveau'!D62="AP","Arts plastiques",IF('EDT-1niveau'!D62="HDA","Hist. des arts",IF('EDT-1niveau'!D62="QM","Questionner le monde",IF('EDT-1niveau'!D62="LV","Langue vivante",IF('EDT-1niveau'!D62="APC","Activ. pédag. complémentaires",""))))))))))))))))))))))))))</f>
        <v/>
      </c>
      <c r="J58" s="14" t="str">
        <f t="shared" si="4"/>
        <v/>
      </c>
      <c r="K58" s="100" t="str">
        <f>'EDT-1niveau'!E62</f>
        <v/>
      </c>
      <c r="L58" s="14" t="str">
        <f>IF('EDT-1niveau'!E62="O","FRANCAIS"&amp;CHAR(10)&amp;"Orthographe",IF('EDT-1niveau'!E62="rec","RECREATION",IF('EDT-1niveau'!E62="p","Pause méridienne",IF('EDT-1niveau'!E62="G","FRANCAIS"&amp;CHAR(10)&amp;"Grammaire",IF('EDT-1niveau'!E62="E","FRANCAIS"&amp;CHAR(10)&amp;"Ecriture",IF('EDT-1niveau'!E62="M","MATHEMATIQUES",IF('EDT-1niveau'!E62="F","FRANCAIS",IF('EDT-1niveau'!E62="LC","FRANCAIS"&amp;CHAR(10)&amp;"Lecture et comp. de l'écrit",IF('EDT-1niveau'!E62="CLA","FRANCAIS"&amp;CHAR(10)&amp;"Culture littéraire et artistique",IF('EDT-1niveau'!E62="LO","FRANCAIS"&amp;CHAR(10)&amp;"Langage oral",IF('EDT-1niveau'!E62="L","FRANCAIS"&amp;CHAR(10)&amp;"Lexique",IF('EDT-1niveau'!E62="CM","MATHEMATIQUES"&amp;CHAR(10)&amp;"Calcul mental",IF('EDT-1niveau'!E62="GM","MATHEMATIQUES"&amp;CHAR(10)&amp;"Grandeurs et mesures",IF('EDT-1niveau'!E62="NC","MATHEMATIQUES"&amp;CHAR(10)&amp;"Nombres et calculs",IF('EDT-1niveau'!E62="EG","MATHEMATIQUES"&amp;CHAR(10)&amp;"Espace et Géométrie",IF('EDT-1niveau'!E62="S","Sciences et technologie",IF('EDT-1niveau'!E62="H","Histoire",IF('EDT-1niveau'!E62="Geo","Géographie",IF('EDT-1niveau'!E62="EMC","Enseig. mor. et civ.",IF('EDT-1niveau'!E62="EPS","Educ. phys. et sportive",IF('EDT-1niveau'!E62="EM","Educ. musicale",IF('EDT-1niveau'!E62="AP","Arts plastiques",IF('EDT-1niveau'!E62="HDA","Hist. des arts",IF('EDT-1niveau'!E62="QM","Questionner le monde",IF('EDT-1niveau'!E62="LV","Langue vivante",IF('EDT-1niveau'!E62="APC","Activ. pédag. complémentaires",""))))))))))))))))))))))))))</f>
        <v/>
      </c>
      <c r="M58" s="14" t="str">
        <f t="shared" si="2"/>
        <v/>
      </c>
      <c r="N58" s="100" t="str">
        <f>'EDT-1niveau'!F62</f>
        <v/>
      </c>
      <c r="O58" s="14" t="str">
        <f>IF('EDT-1niveau'!F62="O","FRANCAIS"&amp;CHAR(10)&amp;"Orthographe",IF('EDT-1niveau'!F62="rec","RECREATION",IF('EDT-1niveau'!F62="p","Pause méridienne",IF('EDT-1niveau'!F62="G","FRANCAIS"&amp;CHAR(10)&amp;"Grammaire",IF('EDT-1niveau'!F62="E","FRANCAIS"&amp;CHAR(10)&amp;"Ecriture",IF('EDT-1niveau'!F62="M","MATHEMATIQUES",IF('EDT-1niveau'!F62="F","FRANCAIS",IF('EDT-1niveau'!F62="LC","FRANCAIS"&amp;CHAR(10)&amp;"Lecture et comp. de l'écrit",IF('EDT-1niveau'!F62="CLA","FRANCAIS"&amp;CHAR(10)&amp;"Culture littéraire et artistique",IF('EDT-1niveau'!F62="LO","FRANCAIS"&amp;CHAR(10)&amp;"Langage oral",IF('EDT-1niveau'!F62="L","FRANCAIS"&amp;CHAR(10)&amp;"Lexique",IF('EDT-1niveau'!F62="CM","MATHEMATIQUES"&amp;CHAR(10)&amp;"Calcul mental",IF('EDT-1niveau'!F62="GM","MATHEMATIQUES"&amp;CHAR(10)&amp;"Grandeurs et mesures",IF('EDT-1niveau'!F62="NC","MATHEMATIQUES"&amp;CHAR(10)&amp;"Nombres et calculs",IF('EDT-1niveau'!F62="EG","MATHEMATIQUES"&amp;CHAR(10)&amp;"Espace et Géométrie",IF('EDT-1niveau'!F62="S","Sciences et technologie",IF('EDT-1niveau'!F62="H","Histoire",IF('EDT-1niveau'!F62="Geo","Géographie",IF('EDT-1niveau'!F62="EMC","Enseig. mor. et civ.",IF('EDT-1niveau'!F62="EPS","Educ. phys. et sportive",IF('EDT-1niveau'!F62="EM","Educ. musicale",IF('EDT-1niveau'!F62="AP","Arts plastiques",IF('EDT-1niveau'!F62="HDA","Hist. des arts",IF('EDT-1niveau'!F62="QM","Questionner le monde",IF('EDT-1niveau'!F62="LV","Langue vivante",IF('EDT-1niveau'!F62="APC","Activ. pédag. complémentaires",""))))))))))))))))))))))))))</f>
        <v/>
      </c>
      <c r="P58" s="39" t="str">
        <f t="shared" si="3"/>
        <v/>
      </c>
    </row>
    <row r="59" spans="1:19" x14ac:dyDescent="0.3">
      <c r="A59" s="4" t="e">
        <f>IF('POUR COMMENCER'!$E$14&gt;=A58,A58+'POUR COMMENCER'!$H$29,"")</f>
        <v>#VALUE!</v>
      </c>
      <c r="B59" s="100" t="str">
        <f>'EDT-1niveau'!B63</f>
        <v/>
      </c>
      <c r="C59" s="14" t="str">
        <f>IF('EDT-1niveau'!B63="O","FRANCAIS"&amp;CHAR(10)&amp;"Orthographe",IF('EDT-1niveau'!B63="rec","RECREATION",IF('EDT-1niveau'!B63="p","Pause méridienne",IF('EDT-1niveau'!B63="G","FRANCAIS"&amp;CHAR(10)&amp;"Grammaire",IF('EDT-1niveau'!B63="E","FRANCAIS"&amp;CHAR(10)&amp;"Ecriture",IF('EDT-1niveau'!B63="M","MATHEMATIQUES",IF('EDT-1niveau'!B63="F","FRANCAIS",IF('EDT-1niveau'!B63="LC","FRANCAIS"&amp;CHAR(10)&amp;"Lecture et comp. de l'écrit",IF('EDT-1niveau'!B63="CLA","FRANCAIS"&amp;CHAR(10)&amp;"Culture littéraire et artistique",IF('EDT-1niveau'!B63="LO","FRANCAIS"&amp;CHAR(10)&amp;"Langage oral",IF('EDT-1niveau'!B63="L","FRANCAIS"&amp;CHAR(10)&amp;"Lexique",IF('EDT-1niveau'!B63="CM","MATHEMATIQUES"&amp;CHAR(10)&amp;"Calcul mental",IF('EDT-1niveau'!B63="GM","MATHEMATIQUES"&amp;CHAR(10)&amp;"Grandeurs et mesures",IF('EDT-1niveau'!B63="NC","MATHEMATIQUES"&amp;CHAR(10)&amp;"Nombres et calculs",IF('EDT-1niveau'!B63="EG","MATHEMATIQUES"&amp;CHAR(10)&amp;"Espace et Géométrie",IF('EDT-1niveau'!B63="S","Sciences et technologie",IF('EDT-1niveau'!B63="H","Histoire",IF('EDT-1niveau'!B63="Geo","Géographie",IF('EDT-1niveau'!B63="EMC","Enseig. mor. et civ.",IF('EDT-1niveau'!B63="EPS","Educ. phys. et sportive",IF('EDT-1niveau'!B63="EM","Educ. musicale",IF('EDT-1niveau'!B63="AP","Arts plastiques",IF('EDT-1niveau'!B63="HDA","Hist. des arts",IF('EDT-1niveau'!B63="QM","Questionner le monde",IF('EDT-1niveau'!B63="LV","Langue vivante",IF('EDT-1niveau'!B63="APC","Activ. pédag. complémentaires",""))))))))))))))))))))))))))</f>
        <v/>
      </c>
      <c r="D59" s="14" t="str">
        <f t="shared" si="0"/>
        <v/>
      </c>
      <c r="E59" s="100" t="str">
        <f>'EDT-1niveau'!C63</f>
        <v/>
      </c>
      <c r="F59" s="14" t="str">
        <f>IF('EDT-1niveau'!C63="O","FRANCAIS"&amp;CHAR(10)&amp;"Orthographe",IF('EDT-1niveau'!C63="rec","RECREATION",IF('EDT-1niveau'!C63="p","Pause méridienne",IF('EDT-1niveau'!C63="G","FRANCAIS"&amp;CHAR(10)&amp;"Grammaire",IF('EDT-1niveau'!C63="E","FRANCAIS"&amp;CHAR(10)&amp;"Ecriture",IF('EDT-1niveau'!C63="M","MATHEMATIQUES",IF('EDT-1niveau'!C63="F","FRANCAIS",IF('EDT-1niveau'!C63="LC","FRANCAIS"&amp;CHAR(10)&amp;"Lecture et comp. de l'écrit",IF('EDT-1niveau'!C63="CLA","FRANCAIS"&amp;CHAR(10)&amp;"Culture littéraire et artistique",IF('EDT-1niveau'!C63="LO","FRANCAIS"&amp;CHAR(10)&amp;"Langage oral",IF('EDT-1niveau'!C63="L","FRANCAIS"&amp;CHAR(10)&amp;"Lexique",IF('EDT-1niveau'!C63="CM","MATHEMATIQUES"&amp;CHAR(10)&amp;"Calcul mental",IF('EDT-1niveau'!C63="GM","MATHEMATIQUES"&amp;CHAR(10)&amp;"Grandeurs et mesures",IF('EDT-1niveau'!C63="NC","MATHEMATIQUES"&amp;CHAR(10)&amp;"Nombres et calculs",IF('EDT-1niveau'!C63="EG","MATHEMATIQUES"&amp;CHAR(10)&amp;"Espace et Géométrie",IF('EDT-1niveau'!C63="S","Sciences et technologie",IF('EDT-1niveau'!C63="H","Histoire",IF('EDT-1niveau'!C63="Geo","Géographie",IF('EDT-1niveau'!C63="EMC","Enseig. mor. et civ.",IF('EDT-1niveau'!C63="EPS","Educ. phys. et sportive",IF('EDT-1niveau'!C63="EM","Educ. musicale",IF('EDT-1niveau'!C63="AP","Arts plastiques",IF('EDT-1niveau'!C63="HDA","Hist. des arts",IF('EDT-1niveau'!C63="QM","Questionner le monde",IF('EDT-1niveau'!C63="LV","Langue vivante",IF('EDT-1niveau'!C63="APC","Activ. pédag. complémentaires",""))))))))))))))))))))))))))</f>
        <v/>
      </c>
      <c r="G59" s="14" t="str">
        <f t="shared" si="1"/>
        <v/>
      </c>
      <c r="H59" s="100" t="str">
        <f>'EDT-1niveau'!D63</f>
        <v/>
      </c>
      <c r="I59" s="14" t="str">
        <f>IF('EDT-1niveau'!D63="O","FRANCAIS"&amp;CHAR(10)&amp;"Orthographe",IF('EDT-1niveau'!D63="rec","RECREATION",IF('EDT-1niveau'!D63="p","Pause méridienne",IF('EDT-1niveau'!D63="G","FRANCAIS"&amp;CHAR(10)&amp;"Grammaire",IF('EDT-1niveau'!D63="E","FRANCAIS"&amp;CHAR(10)&amp;"Ecriture",IF('EDT-1niveau'!D63="M","MATHEMATIQUES",IF('EDT-1niveau'!D63="F","FRANCAIS",IF('EDT-1niveau'!D63="LC","FRANCAIS"&amp;CHAR(10)&amp;"Lecture et comp. de l'écrit",IF('EDT-1niveau'!D63="CLA","FRANCAIS"&amp;CHAR(10)&amp;"Culture littéraire et artistique",IF('EDT-1niveau'!D63="LO","FRANCAIS"&amp;CHAR(10)&amp;"Langage oral",IF('EDT-1niveau'!D63="L","FRANCAIS"&amp;CHAR(10)&amp;"Lexique",IF('EDT-1niveau'!D63="CM","MATHEMATIQUES"&amp;CHAR(10)&amp;"Calcul mental",IF('EDT-1niveau'!D63="GM","MATHEMATIQUES"&amp;CHAR(10)&amp;"Grandeurs et mesures",IF('EDT-1niveau'!D63="NC","MATHEMATIQUES"&amp;CHAR(10)&amp;"Nombres et calculs",IF('EDT-1niveau'!D63="EG","MATHEMATIQUES"&amp;CHAR(10)&amp;"Espace et Géométrie",IF('EDT-1niveau'!D63="S","Sciences et technologie",IF('EDT-1niveau'!D63="H","Histoire",IF('EDT-1niveau'!D63="Geo","Géographie",IF('EDT-1niveau'!D63="EMC","Enseig. mor. et civ.",IF('EDT-1niveau'!D63="EPS","Educ. phys. et sportive",IF('EDT-1niveau'!D63="EM","Educ. musicale",IF('EDT-1niveau'!D63="AP","Arts plastiques",IF('EDT-1niveau'!D63="HDA","Hist. des arts",IF('EDT-1niveau'!D63="QM","Questionner le monde",IF('EDT-1niveau'!D63="LV","Langue vivante",IF('EDT-1niveau'!D63="APC","Activ. pédag. complémentaires",""))))))))))))))))))))))))))</f>
        <v/>
      </c>
      <c r="J59" s="14" t="str">
        <f t="shared" si="4"/>
        <v/>
      </c>
      <c r="K59" s="100" t="str">
        <f>'EDT-1niveau'!E63</f>
        <v/>
      </c>
      <c r="L59" s="14" t="str">
        <f>IF('EDT-1niveau'!E63="O","FRANCAIS"&amp;CHAR(10)&amp;"Orthographe",IF('EDT-1niveau'!E63="rec","RECREATION",IF('EDT-1niveau'!E63="p","Pause méridienne",IF('EDT-1niveau'!E63="G","FRANCAIS"&amp;CHAR(10)&amp;"Grammaire",IF('EDT-1niveau'!E63="E","FRANCAIS"&amp;CHAR(10)&amp;"Ecriture",IF('EDT-1niveau'!E63="M","MATHEMATIQUES",IF('EDT-1niveau'!E63="F","FRANCAIS",IF('EDT-1niveau'!E63="LC","FRANCAIS"&amp;CHAR(10)&amp;"Lecture et comp. de l'écrit",IF('EDT-1niveau'!E63="CLA","FRANCAIS"&amp;CHAR(10)&amp;"Culture littéraire et artistique",IF('EDT-1niveau'!E63="LO","FRANCAIS"&amp;CHAR(10)&amp;"Langage oral",IF('EDT-1niveau'!E63="L","FRANCAIS"&amp;CHAR(10)&amp;"Lexique",IF('EDT-1niveau'!E63="CM","MATHEMATIQUES"&amp;CHAR(10)&amp;"Calcul mental",IF('EDT-1niveau'!E63="GM","MATHEMATIQUES"&amp;CHAR(10)&amp;"Grandeurs et mesures",IF('EDT-1niveau'!E63="NC","MATHEMATIQUES"&amp;CHAR(10)&amp;"Nombres et calculs",IF('EDT-1niveau'!E63="EG","MATHEMATIQUES"&amp;CHAR(10)&amp;"Espace et Géométrie",IF('EDT-1niveau'!E63="S","Sciences et technologie",IF('EDT-1niveau'!E63="H","Histoire",IF('EDT-1niveau'!E63="Geo","Géographie",IF('EDT-1niveau'!E63="EMC","Enseig. mor. et civ.",IF('EDT-1niveau'!E63="EPS","Educ. phys. et sportive",IF('EDT-1niveau'!E63="EM","Educ. musicale",IF('EDT-1niveau'!E63="AP","Arts plastiques",IF('EDT-1niveau'!E63="HDA","Hist. des arts",IF('EDT-1niveau'!E63="QM","Questionner le monde",IF('EDT-1niveau'!E63="LV","Langue vivante",IF('EDT-1niveau'!E63="APC","Activ. pédag. complémentaires",""))))))))))))))))))))))))))</f>
        <v/>
      </c>
      <c r="M59" s="14" t="str">
        <f t="shared" si="2"/>
        <v/>
      </c>
      <c r="N59" s="100" t="str">
        <f>'EDT-1niveau'!F63</f>
        <v/>
      </c>
      <c r="O59" s="14" t="str">
        <f>IF('EDT-1niveau'!F63="O","FRANCAIS"&amp;CHAR(10)&amp;"Orthographe",IF('EDT-1niveau'!F63="rec","RECREATION",IF('EDT-1niveau'!F63="p","Pause méridienne",IF('EDT-1niveau'!F63="G","FRANCAIS"&amp;CHAR(10)&amp;"Grammaire",IF('EDT-1niveau'!F63="E","FRANCAIS"&amp;CHAR(10)&amp;"Ecriture",IF('EDT-1niveau'!F63="M","MATHEMATIQUES",IF('EDT-1niveau'!F63="F","FRANCAIS",IF('EDT-1niveau'!F63="LC","FRANCAIS"&amp;CHAR(10)&amp;"Lecture et comp. de l'écrit",IF('EDT-1niveau'!F63="CLA","FRANCAIS"&amp;CHAR(10)&amp;"Culture littéraire et artistique",IF('EDT-1niveau'!F63="LO","FRANCAIS"&amp;CHAR(10)&amp;"Langage oral",IF('EDT-1niveau'!F63="L","FRANCAIS"&amp;CHAR(10)&amp;"Lexique",IF('EDT-1niveau'!F63="CM","MATHEMATIQUES"&amp;CHAR(10)&amp;"Calcul mental",IF('EDT-1niveau'!F63="GM","MATHEMATIQUES"&amp;CHAR(10)&amp;"Grandeurs et mesures",IF('EDT-1niveau'!F63="NC","MATHEMATIQUES"&amp;CHAR(10)&amp;"Nombres et calculs",IF('EDT-1niveau'!F63="EG","MATHEMATIQUES"&amp;CHAR(10)&amp;"Espace et Géométrie",IF('EDT-1niveau'!F63="S","Sciences et technologie",IF('EDT-1niveau'!F63="H","Histoire",IF('EDT-1niveau'!F63="Geo","Géographie",IF('EDT-1niveau'!F63="EMC","Enseig. mor. et civ.",IF('EDT-1niveau'!F63="EPS","Educ. phys. et sportive",IF('EDT-1niveau'!F63="EM","Educ. musicale",IF('EDT-1niveau'!F63="AP","Arts plastiques",IF('EDT-1niveau'!F63="HDA","Hist. des arts",IF('EDT-1niveau'!F63="QM","Questionner le monde",IF('EDT-1niveau'!F63="LV","Langue vivante",IF('EDT-1niveau'!F63="APC","Activ. pédag. complémentaires",""))))))))))))))))))))))))))</f>
        <v/>
      </c>
      <c r="P59" s="39" t="str">
        <f t="shared" si="3"/>
        <v/>
      </c>
    </row>
    <row r="60" spans="1:19" x14ac:dyDescent="0.3">
      <c r="A60" s="4" t="e">
        <f>IF('POUR COMMENCER'!$E$14&gt;=A59,A59+'POUR COMMENCER'!$H$29,"")</f>
        <v>#VALUE!</v>
      </c>
      <c r="B60" s="100" t="str">
        <f>'EDT-1niveau'!B64</f>
        <v/>
      </c>
      <c r="C60" s="14" t="str">
        <f>IF('EDT-1niveau'!B64="O","FRANCAIS"&amp;CHAR(10)&amp;"Orthographe",IF('EDT-1niveau'!B64="rec","RECREATION",IF('EDT-1niveau'!B64="p","Pause méridienne",IF('EDT-1niveau'!B64="G","FRANCAIS"&amp;CHAR(10)&amp;"Grammaire",IF('EDT-1niveau'!B64="E","FRANCAIS"&amp;CHAR(10)&amp;"Ecriture",IF('EDT-1niveau'!B64="M","MATHEMATIQUES",IF('EDT-1niveau'!B64="F","FRANCAIS",IF('EDT-1niveau'!B64="LC","FRANCAIS"&amp;CHAR(10)&amp;"Lecture et comp. de l'écrit",IF('EDT-1niveau'!B64="CLA","FRANCAIS"&amp;CHAR(10)&amp;"Culture littéraire et artistique",IF('EDT-1niveau'!B64="LO","FRANCAIS"&amp;CHAR(10)&amp;"Langage oral",IF('EDT-1niveau'!B64="L","FRANCAIS"&amp;CHAR(10)&amp;"Lexique",IF('EDT-1niveau'!B64="CM","MATHEMATIQUES"&amp;CHAR(10)&amp;"Calcul mental",IF('EDT-1niveau'!B64="GM","MATHEMATIQUES"&amp;CHAR(10)&amp;"Grandeurs et mesures",IF('EDT-1niveau'!B64="NC","MATHEMATIQUES"&amp;CHAR(10)&amp;"Nombres et calculs",IF('EDT-1niveau'!B64="EG","MATHEMATIQUES"&amp;CHAR(10)&amp;"Espace et Géométrie",IF('EDT-1niveau'!B64="S","Sciences et technologie",IF('EDT-1niveau'!B64="H","Histoire",IF('EDT-1niveau'!B64="Geo","Géographie",IF('EDT-1niveau'!B64="EMC","Enseig. mor. et civ.",IF('EDT-1niveau'!B64="EPS","Educ. phys. et sportive",IF('EDT-1niveau'!B64="EM","Educ. musicale",IF('EDT-1niveau'!B64="AP","Arts plastiques",IF('EDT-1niveau'!B64="HDA","Hist. des arts",IF('EDT-1niveau'!B64="QM","Questionner le monde",IF('EDT-1niveau'!B64="LV","Langue vivante",IF('EDT-1niveau'!B64="APC","Activ. pédag. complémentaires",""))))))))))))))))))))))))))</f>
        <v/>
      </c>
      <c r="D60" s="14" t="str">
        <f t="shared" si="0"/>
        <v/>
      </c>
      <c r="E60" s="100" t="str">
        <f>'EDT-1niveau'!C64</f>
        <v/>
      </c>
      <c r="F60" s="14" t="str">
        <f>IF('EDT-1niveau'!C64="O","FRANCAIS"&amp;CHAR(10)&amp;"Orthographe",IF('EDT-1niveau'!C64="rec","RECREATION",IF('EDT-1niveau'!C64="p","Pause méridienne",IF('EDT-1niveau'!C64="G","FRANCAIS"&amp;CHAR(10)&amp;"Grammaire",IF('EDT-1niveau'!C64="E","FRANCAIS"&amp;CHAR(10)&amp;"Ecriture",IF('EDT-1niveau'!C64="M","MATHEMATIQUES",IF('EDT-1niveau'!C64="F","FRANCAIS",IF('EDT-1niveau'!C64="LC","FRANCAIS"&amp;CHAR(10)&amp;"Lecture et comp. de l'écrit",IF('EDT-1niveau'!C64="CLA","FRANCAIS"&amp;CHAR(10)&amp;"Culture littéraire et artistique",IF('EDT-1niveau'!C64="LO","FRANCAIS"&amp;CHAR(10)&amp;"Langage oral",IF('EDT-1niveau'!C64="L","FRANCAIS"&amp;CHAR(10)&amp;"Lexique",IF('EDT-1niveau'!C64="CM","MATHEMATIQUES"&amp;CHAR(10)&amp;"Calcul mental",IF('EDT-1niveau'!C64="GM","MATHEMATIQUES"&amp;CHAR(10)&amp;"Grandeurs et mesures",IF('EDT-1niveau'!C64="NC","MATHEMATIQUES"&amp;CHAR(10)&amp;"Nombres et calculs",IF('EDT-1niveau'!C64="EG","MATHEMATIQUES"&amp;CHAR(10)&amp;"Espace et Géométrie",IF('EDT-1niveau'!C64="S","Sciences et technologie",IF('EDT-1niveau'!C64="H","Histoire",IF('EDT-1niveau'!C64="Geo","Géographie",IF('EDT-1niveau'!C64="EMC","Enseig. mor. et civ.",IF('EDT-1niveau'!C64="EPS","Educ. phys. et sportive",IF('EDT-1niveau'!C64="EM","Educ. musicale",IF('EDT-1niveau'!C64="AP","Arts plastiques",IF('EDT-1niveau'!C64="HDA","Hist. des arts",IF('EDT-1niveau'!C64="QM","Questionner le monde",IF('EDT-1niveau'!C64="LV","Langue vivante",IF('EDT-1niveau'!C64="APC","Activ. pédag. complémentaires",""))))))))))))))))))))))))))</f>
        <v/>
      </c>
      <c r="G60" s="14" t="str">
        <f t="shared" si="1"/>
        <v/>
      </c>
      <c r="H60" s="100" t="str">
        <f>'EDT-1niveau'!D64</f>
        <v/>
      </c>
      <c r="I60" s="14" t="str">
        <f>IF('EDT-1niveau'!D64="O","FRANCAIS"&amp;CHAR(10)&amp;"Orthographe",IF('EDT-1niveau'!D64="rec","RECREATION",IF('EDT-1niveau'!D64="p","Pause méridienne",IF('EDT-1niveau'!D64="G","FRANCAIS"&amp;CHAR(10)&amp;"Grammaire",IF('EDT-1niveau'!D64="E","FRANCAIS"&amp;CHAR(10)&amp;"Ecriture",IF('EDT-1niveau'!D64="M","MATHEMATIQUES",IF('EDT-1niveau'!D64="F","FRANCAIS",IF('EDT-1niveau'!D64="LC","FRANCAIS"&amp;CHAR(10)&amp;"Lecture et comp. de l'écrit",IF('EDT-1niveau'!D64="CLA","FRANCAIS"&amp;CHAR(10)&amp;"Culture littéraire et artistique",IF('EDT-1niveau'!D64="LO","FRANCAIS"&amp;CHAR(10)&amp;"Langage oral",IF('EDT-1niveau'!D64="L","FRANCAIS"&amp;CHAR(10)&amp;"Lexique",IF('EDT-1niveau'!D64="CM","MATHEMATIQUES"&amp;CHAR(10)&amp;"Calcul mental",IF('EDT-1niveau'!D64="GM","MATHEMATIQUES"&amp;CHAR(10)&amp;"Grandeurs et mesures",IF('EDT-1niveau'!D64="NC","MATHEMATIQUES"&amp;CHAR(10)&amp;"Nombres et calculs",IF('EDT-1niveau'!D64="EG","MATHEMATIQUES"&amp;CHAR(10)&amp;"Espace et Géométrie",IF('EDT-1niveau'!D64="S","Sciences et technologie",IF('EDT-1niveau'!D64="H","Histoire",IF('EDT-1niveau'!D64="Geo","Géographie",IF('EDT-1niveau'!D64="EMC","Enseig. mor. et civ.",IF('EDT-1niveau'!D64="EPS","Educ. phys. et sportive",IF('EDT-1niveau'!D64="EM","Educ. musicale",IF('EDT-1niveau'!D64="AP","Arts plastiques",IF('EDT-1niveau'!D64="HDA","Hist. des arts",IF('EDT-1niveau'!D64="QM","Questionner le monde",IF('EDT-1niveau'!D64="LV","Langue vivante",IF('EDT-1niveau'!D64="APC","Activ. pédag. complémentaires",""))))))))))))))))))))))))))</f>
        <v/>
      </c>
      <c r="J60" s="14" t="str">
        <f t="shared" si="4"/>
        <v/>
      </c>
      <c r="K60" s="100" t="str">
        <f>'EDT-1niveau'!E64</f>
        <v/>
      </c>
      <c r="L60" s="14" t="str">
        <f>IF('EDT-1niveau'!E64="O","FRANCAIS"&amp;CHAR(10)&amp;"Orthographe",IF('EDT-1niveau'!E64="rec","RECREATION",IF('EDT-1niveau'!E64="p","Pause méridienne",IF('EDT-1niveau'!E64="G","FRANCAIS"&amp;CHAR(10)&amp;"Grammaire",IF('EDT-1niveau'!E64="E","FRANCAIS"&amp;CHAR(10)&amp;"Ecriture",IF('EDT-1niveau'!E64="M","MATHEMATIQUES",IF('EDT-1niveau'!E64="F","FRANCAIS",IF('EDT-1niveau'!E64="LC","FRANCAIS"&amp;CHAR(10)&amp;"Lecture et comp. de l'écrit",IF('EDT-1niveau'!E64="CLA","FRANCAIS"&amp;CHAR(10)&amp;"Culture littéraire et artistique",IF('EDT-1niveau'!E64="LO","FRANCAIS"&amp;CHAR(10)&amp;"Langage oral",IF('EDT-1niveau'!E64="L","FRANCAIS"&amp;CHAR(10)&amp;"Lexique",IF('EDT-1niveau'!E64="CM","MATHEMATIQUES"&amp;CHAR(10)&amp;"Calcul mental",IF('EDT-1niveau'!E64="GM","MATHEMATIQUES"&amp;CHAR(10)&amp;"Grandeurs et mesures",IF('EDT-1niveau'!E64="NC","MATHEMATIQUES"&amp;CHAR(10)&amp;"Nombres et calculs",IF('EDT-1niveau'!E64="EG","MATHEMATIQUES"&amp;CHAR(10)&amp;"Espace et Géométrie",IF('EDT-1niveau'!E64="S","Sciences et technologie",IF('EDT-1niveau'!E64="H","Histoire",IF('EDT-1niveau'!E64="Geo","Géographie",IF('EDT-1niveau'!E64="EMC","Enseig. mor. et civ.",IF('EDT-1niveau'!E64="EPS","Educ. phys. et sportive",IF('EDT-1niveau'!E64="EM","Educ. musicale",IF('EDT-1niveau'!E64="AP","Arts plastiques",IF('EDT-1niveau'!E64="HDA","Hist. des arts",IF('EDT-1niveau'!E64="QM","Questionner le monde",IF('EDT-1niveau'!E64="LV","Langue vivante",IF('EDT-1niveau'!E64="APC","Activ. pédag. complémentaires",""))))))))))))))))))))))))))</f>
        <v/>
      </c>
      <c r="M60" s="14" t="str">
        <f t="shared" si="2"/>
        <v/>
      </c>
      <c r="N60" s="100" t="str">
        <f>'EDT-1niveau'!F64</f>
        <v/>
      </c>
      <c r="O60" s="14" t="str">
        <f>IF('EDT-1niveau'!F64="O","FRANCAIS"&amp;CHAR(10)&amp;"Orthographe",IF('EDT-1niveau'!F64="rec","RECREATION",IF('EDT-1niveau'!F64="p","Pause méridienne",IF('EDT-1niveau'!F64="G","FRANCAIS"&amp;CHAR(10)&amp;"Grammaire",IF('EDT-1niveau'!F64="E","FRANCAIS"&amp;CHAR(10)&amp;"Ecriture",IF('EDT-1niveau'!F64="M","MATHEMATIQUES",IF('EDT-1niveau'!F64="F","FRANCAIS",IF('EDT-1niveau'!F64="LC","FRANCAIS"&amp;CHAR(10)&amp;"Lecture et comp. de l'écrit",IF('EDT-1niveau'!F64="CLA","FRANCAIS"&amp;CHAR(10)&amp;"Culture littéraire et artistique",IF('EDT-1niveau'!F64="LO","FRANCAIS"&amp;CHAR(10)&amp;"Langage oral",IF('EDT-1niveau'!F64="L","FRANCAIS"&amp;CHAR(10)&amp;"Lexique",IF('EDT-1niveau'!F64="CM","MATHEMATIQUES"&amp;CHAR(10)&amp;"Calcul mental",IF('EDT-1niveau'!F64="GM","MATHEMATIQUES"&amp;CHAR(10)&amp;"Grandeurs et mesures",IF('EDT-1niveau'!F64="NC","MATHEMATIQUES"&amp;CHAR(10)&amp;"Nombres et calculs",IF('EDT-1niveau'!F64="EG","MATHEMATIQUES"&amp;CHAR(10)&amp;"Espace et Géométrie",IF('EDT-1niveau'!F64="S","Sciences et technologie",IF('EDT-1niveau'!F64="H","Histoire",IF('EDT-1niveau'!F64="Geo","Géographie",IF('EDT-1niveau'!F64="EMC","Enseig. mor. et civ.",IF('EDT-1niveau'!F64="EPS","Educ. phys. et sportive",IF('EDT-1niveau'!F64="EM","Educ. musicale",IF('EDT-1niveau'!F64="AP","Arts plastiques",IF('EDT-1niveau'!F64="HDA","Hist. des arts",IF('EDT-1niveau'!F64="QM","Questionner le monde",IF('EDT-1niveau'!F64="LV","Langue vivante",IF('EDT-1niveau'!F64="APC","Activ. pédag. complémentaires",""))))))))))))))))))))))))))</f>
        <v/>
      </c>
      <c r="P60" s="39" t="str">
        <f t="shared" si="3"/>
        <v/>
      </c>
    </row>
    <row r="61" spans="1:19" x14ac:dyDescent="0.3">
      <c r="A61" s="4" t="e">
        <f>IF('POUR COMMENCER'!$E$14&gt;=A60,A60+'POUR COMMENCER'!$H$29,"")</f>
        <v>#VALUE!</v>
      </c>
      <c r="B61" s="100" t="str">
        <f>'EDT-1niveau'!B65</f>
        <v/>
      </c>
      <c r="C61" s="14" t="str">
        <f>IF('EDT-1niveau'!B65="O","FRANCAIS"&amp;CHAR(10)&amp;"Orthographe",IF('EDT-1niveau'!B65="rec","RECREATION",IF('EDT-1niveau'!B65="p","Pause méridienne",IF('EDT-1niveau'!B65="G","FRANCAIS"&amp;CHAR(10)&amp;"Grammaire",IF('EDT-1niveau'!B65="E","FRANCAIS"&amp;CHAR(10)&amp;"Ecriture",IF('EDT-1niveau'!B65="M","MATHEMATIQUES",IF('EDT-1niveau'!B65="F","FRANCAIS",IF('EDT-1niveau'!B65="LC","FRANCAIS"&amp;CHAR(10)&amp;"Lecture et comp. de l'écrit",IF('EDT-1niveau'!B65="CLA","FRANCAIS"&amp;CHAR(10)&amp;"Culture littéraire et artistique",IF('EDT-1niveau'!B65="LO","FRANCAIS"&amp;CHAR(10)&amp;"Langage oral",IF('EDT-1niveau'!B65="L","FRANCAIS"&amp;CHAR(10)&amp;"Lexique",IF('EDT-1niveau'!B65="CM","MATHEMATIQUES"&amp;CHAR(10)&amp;"Calcul mental",IF('EDT-1niveau'!B65="GM","MATHEMATIQUES"&amp;CHAR(10)&amp;"Grandeurs et mesures",IF('EDT-1niveau'!B65="NC","MATHEMATIQUES"&amp;CHAR(10)&amp;"Nombres et calculs",IF('EDT-1niveau'!B65="EG","MATHEMATIQUES"&amp;CHAR(10)&amp;"Espace et Géométrie",IF('EDT-1niveau'!B65="S","Sciences et technologie",IF('EDT-1niveau'!B65="H","Histoire",IF('EDT-1niveau'!B65="Geo","Géographie",IF('EDT-1niveau'!B65="EMC","Enseig. mor. et civ.",IF('EDT-1niveau'!B65="EPS","Educ. phys. et sportive",IF('EDT-1niveau'!B65="EM","Educ. musicale",IF('EDT-1niveau'!B65="AP","Arts plastiques",IF('EDT-1niveau'!B65="HDA","Hist. des arts",IF('EDT-1niveau'!B65="QM","Questionner le monde",IF('EDT-1niveau'!B65="LV","Langue vivante",IF('EDT-1niveau'!B65="APC","Activ. pédag. complémentaires",""))))))))))))))))))))))))))</f>
        <v/>
      </c>
      <c r="D61" s="14" t="str">
        <f t="shared" si="0"/>
        <v/>
      </c>
      <c r="E61" s="100" t="str">
        <f>'EDT-1niveau'!C65</f>
        <v/>
      </c>
      <c r="F61" s="14" t="str">
        <f>IF('EDT-1niveau'!C65="O","FRANCAIS"&amp;CHAR(10)&amp;"Orthographe",IF('EDT-1niveau'!C65="rec","RECREATION",IF('EDT-1niveau'!C65="p","Pause méridienne",IF('EDT-1niveau'!C65="G","FRANCAIS"&amp;CHAR(10)&amp;"Grammaire",IF('EDT-1niveau'!C65="E","FRANCAIS"&amp;CHAR(10)&amp;"Ecriture",IF('EDT-1niveau'!C65="M","MATHEMATIQUES",IF('EDT-1niveau'!C65="F","FRANCAIS",IF('EDT-1niveau'!C65="LC","FRANCAIS"&amp;CHAR(10)&amp;"Lecture et comp. de l'écrit",IF('EDT-1niveau'!C65="CLA","FRANCAIS"&amp;CHAR(10)&amp;"Culture littéraire et artistique",IF('EDT-1niveau'!C65="LO","FRANCAIS"&amp;CHAR(10)&amp;"Langage oral",IF('EDT-1niveau'!C65="L","FRANCAIS"&amp;CHAR(10)&amp;"Lexique",IF('EDT-1niveau'!C65="CM","MATHEMATIQUES"&amp;CHAR(10)&amp;"Calcul mental",IF('EDT-1niveau'!C65="GM","MATHEMATIQUES"&amp;CHAR(10)&amp;"Grandeurs et mesures",IF('EDT-1niveau'!C65="NC","MATHEMATIQUES"&amp;CHAR(10)&amp;"Nombres et calculs",IF('EDT-1niveau'!C65="EG","MATHEMATIQUES"&amp;CHAR(10)&amp;"Espace et Géométrie",IF('EDT-1niveau'!C65="S","Sciences et technologie",IF('EDT-1niveau'!C65="H","Histoire",IF('EDT-1niveau'!C65="Geo","Géographie",IF('EDT-1niveau'!C65="EMC","Enseig. mor. et civ.",IF('EDT-1niveau'!C65="EPS","Educ. phys. et sportive",IF('EDT-1niveau'!C65="EM","Educ. musicale",IF('EDT-1niveau'!C65="AP","Arts plastiques",IF('EDT-1niveau'!C65="HDA","Hist. des arts",IF('EDT-1niveau'!C65="QM","Questionner le monde",IF('EDT-1niveau'!C65="LV","Langue vivante",IF('EDT-1niveau'!C65="APC","Activ. pédag. complémentaires",""))))))))))))))))))))))))))</f>
        <v/>
      </c>
      <c r="G61" s="14" t="str">
        <f t="shared" si="1"/>
        <v/>
      </c>
      <c r="H61" s="100" t="str">
        <f>'EDT-1niveau'!D65</f>
        <v/>
      </c>
      <c r="I61" s="14" t="str">
        <f>IF('EDT-1niveau'!D65="O","FRANCAIS"&amp;CHAR(10)&amp;"Orthographe",IF('EDT-1niveau'!D65="rec","RECREATION",IF('EDT-1niveau'!D65="p","Pause méridienne",IF('EDT-1niveau'!D65="G","FRANCAIS"&amp;CHAR(10)&amp;"Grammaire",IF('EDT-1niveau'!D65="E","FRANCAIS"&amp;CHAR(10)&amp;"Ecriture",IF('EDT-1niveau'!D65="M","MATHEMATIQUES",IF('EDT-1niveau'!D65="F","FRANCAIS",IF('EDT-1niveau'!D65="LC","FRANCAIS"&amp;CHAR(10)&amp;"Lecture et comp. de l'écrit",IF('EDT-1niveau'!D65="CLA","FRANCAIS"&amp;CHAR(10)&amp;"Culture littéraire et artistique",IF('EDT-1niveau'!D65="LO","FRANCAIS"&amp;CHAR(10)&amp;"Langage oral",IF('EDT-1niveau'!D65="L","FRANCAIS"&amp;CHAR(10)&amp;"Lexique",IF('EDT-1niveau'!D65="CM","MATHEMATIQUES"&amp;CHAR(10)&amp;"Calcul mental",IF('EDT-1niveau'!D65="GM","MATHEMATIQUES"&amp;CHAR(10)&amp;"Grandeurs et mesures",IF('EDT-1niveau'!D65="NC","MATHEMATIQUES"&amp;CHAR(10)&amp;"Nombres et calculs",IF('EDT-1niveau'!D65="EG","MATHEMATIQUES"&amp;CHAR(10)&amp;"Espace et Géométrie",IF('EDT-1niveau'!D65="S","Sciences et technologie",IF('EDT-1niveau'!D65="H","Histoire",IF('EDT-1niveau'!D65="Geo","Géographie",IF('EDT-1niveau'!D65="EMC","Enseig. mor. et civ.",IF('EDT-1niveau'!D65="EPS","Educ. phys. et sportive",IF('EDT-1niveau'!D65="EM","Educ. musicale",IF('EDT-1niveau'!D65="AP","Arts plastiques",IF('EDT-1niveau'!D65="HDA","Hist. des arts",IF('EDT-1niveau'!D65="QM","Questionner le monde",IF('EDT-1niveau'!D65="LV","Langue vivante",IF('EDT-1niveau'!D65="APC","Activ. pédag. complémentaires",""))))))))))))))))))))))))))</f>
        <v/>
      </c>
      <c r="J61" s="14" t="str">
        <f t="shared" si="4"/>
        <v/>
      </c>
      <c r="K61" s="100" t="str">
        <f>'EDT-1niveau'!E65</f>
        <v/>
      </c>
      <c r="L61" s="14" t="str">
        <f>IF('EDT-1niveau'!E65="O","FRANCAIS"&amp;CHAR(10)&amp;"Orthographe",IF('EDT-1niveau'!E65="rec","RECREATION",IF('EDT-1niveau'!E65="p","Pause méridienne",IF('EDT-1niveau'!E65="G","FRANCAIS"&amp;CHAR(10)&amp;"Grammaire",IF('EDT-1niveau'!E65="E","FRANCAIS"&amp;CHAR(10)&amp;"Ecriture",IF('EDT-1niveau'!E65="M","MATHEMATIQUES",IF('EDT-1niveau'!E65="F","FRANCAIS",IF('EDT-1niveau'!E65="LC","FRANCAIS"&amp;CHAR(10)&amp;"Lecture et comp. de l'écrit",IF('EDT-1niveau'!E65="CLA","FRANCAIS"&amp;CHAR(10)&amp;"Culture littéraire et artistique",IF('EDT-1niveau'!E65="LO","FRANCAIS"&amp;CHAR(10)&amp;"Langage oral",IF('EDT-1niveau'!E65="L","FRANCAIS"&amp;CHAR(10)&amp;"Lexique",IF('EDT-1niveau'!E65="CM","MATHEMATIQUES"&amp;CHAR(10)&amp;"Calcul mental",IF('EDT-1niveau'!E65="GM","MATHEMATIQUES"&amp;CHAR(10)&amp;"Grandeurs et mesures",IF('EDT-1niveau'!E65="NC","MATHEMATIQUES"&amp;CHAR(10)&amp;"Nombres et calculs",IF('EDT-1niveau'!E65="EG","MATHEMATIQUES"&amp;CHAR(10)&amp;"Espace et Géométrie",IF('EDT-1niveau'!E65="S","Sciences et technologie",IF('EDT-1niveau'!E65="H","Histoire",IF('EDT-1niveau'!E65="Geo","Géographie",IF('EDT-1niveau'!E65="EMC","Enseig. mor. et civ.",IF('EDT-1niveau'!E65="EPS","Educ. phys. et sportive",IF('EDT-1niveau'!E65="EM","Educ. musicale",IF('EDT-1niveau'!E65="AP","Arts plastiques",IF('EDT-1niveau'!E65="HDA","Hist. des arts",IF('EDT-1niveau'!E65="QM","Questionner le monde",IF('EDT-1niveau'!E65="LV","Langue vivante",IF('EDT-1niveau'!E65="APC","Activ. pédag. complémentaires",""))))))))))))))))))))))))))</f>
        <v/>
      </c>
      <c r="M61" s="14" t="str">
        <f t="shared" si="2"/>
        <v/>
      </c>
      <c r="N61" s="100" t="str">
        <f>'EDT-1niveau'!F65</f>
        <v/>
      </c>
      <c r="O61" s="14" t="str">
        <f>IF('EDT-1niveau'!F65="O","FRANCAIS"&amp;CHAR(10)&amp;"Orthographe",IF('EDT-1niveau'!F65="rec","RECREATION",IF('EDT-1niveau'!F65="p","Pause méridienne",IF('EDT-1niveau'!F65="G","FRANCAIS"&amp;CHAR(10)&amp;"Grammaire",IF('EDT-1niveau'!F65="E","FRANCAIS"&amp;CHAR(10)&amp;"Ecriture",IF('EDT-1niveau'!F65="M","MATHEMATIQUES",IF('EDT-1niveau'!F65="F","FRANCAIS",IF('EDT-1niveau'!F65="LC","FRANCAIS"&amp;CHAR(10)&amp;"Lecture et comp. de l'écrit",IF('EDT-1niveau'!F65="CLA","FRANCAIS"&amp;CHAR(10)&amp;"Culture littéraire et artistique",IF('EDT-1niveau'!F65="LO","FRANCAIS"&amp;CHAR(10)&amp;"Langage oral",IF('EDT-1niveau'!F65="L","FRANCAIS"&amp;CHAR(10)&amp;"Lexique",IF('EDT-1niveau'!F65="CM","MATHEMATIQUES"&amp;CHAR(10)&amp;"Calcul mental",IF('EDT-1niveau'!F65="GM","MATHEMATIQUES"&amp;CHAR(10)&amp;"Grandeurs et mesures",IF('EDT-1niveau'!F65="NC","MATHEMATIQUES"&amp;CHAR(10)&amp;"Nombres et calculs",IF('EDT-1niveau'!F65="EG","MATHEMATIQUES"&amp;CHAR(10)&amp;"Espace et Géométrie",IF('EDT-1niveau'!F65="S","Sciences et technologie",IF('EDT-1niveau'!F65="H","Histoire",IF('EDT-1niveau'!F65="Geo","Géographie",IF('EDT-1niveau'!F65="EMC","Enseig. mor. et civ.",IF('EDT-1niveau'!F65="EPS","Educ. phys. et sportive",IF('EDT-1niveau'!F65="EM","Educ. musicale",IF('EDT-1niveau'!F65="AP","Arts plastiques",IF('EDT-1niveau'!F65="HDA","Hist. des arts",IF('EDT-1niveau'!F65="QM","Questionner le monde",IF('EDT-1niveau'!F65="LV","Langue vivante",IF('EDT-1niveau'!F65="APC","Activ. pédag. complémentaires",""))))))))))))))))))))))))))</f>
        <v/>
      </c>
      <c r="P61" s="39" t="str">
        <f t="shared" si="3"/>
        <v/>
      </c>
    </row>
    <row r="62" spans="1:19" x14ac:dyDescent="0.3">
      <c r="A62" s="4" t="e">
        <f>IF('POUR COMMENCER'!$E$14&gt;=A61,A61+'POUR COMMENCER'!$H$29,"")</f>
        <v>#VALUE!</v>
      </c>
      <c r="B62" s="100" t="str">
        <f>'EDT-1niveau'!B66</f>
        <v/>
      </c>
      <c r="C62" s="14" t="str">
        <f>IF('EDT-1niveau'!B66="O","FRANCAIS"&amp;CHAR(10)&amp;"Orthographe",IF('EDT-1niveau'!B66="rec","RECREATION",IF('EDT-1niveau'!B66="p","Pause méridienne",IF('EDT-1niveau'!B66="G","FRANCAIS"&amp;CHAR(10)&amp;"Grammaire",IF('EDT-1niveau'!B66="E","FRANCAIS"&amp;CHAR(10)&amp;"Ecriture",IF('EDT-1niveau'!B66="M","MATHEMATIQUES",IF('EDT-1niveau'!B66="F","FRANCAIS",IF('EDT-1niveau'!B66="LC","FRANCAIS"&amp;CHAR(10)&amp;"Lecture et comp. de l'écrit",IF('EDT-1niveau'!B66="CLA","FRANCAIS"&amp;CHAR(10)&amp;"Culture littéraire et artistique",IF('EDT-1niveau'!B66="LO","FRANCAIS"&amp;CHAR(10)&amp;"Langage oral",IF('EDT-1niveau'!B66="L","FRANCAIS"&amp;CHAR(10)&amp;"Lexique",IF('EDT-1niveau'!B66="CM","MATHEMATIQUES"&amp;CHAR(10)&amp;"Calcul mental",IF('EDT-1niveau'!B66="GM","MATHEMATIQUES"&amp;CHAR(10)&amp;"Grandeurs et mesures",IF('EDT-1niveau'!B66="NC","MATHEMATIQUES"&amp;CHAR(10)&amp;"Nombres et calculs",IF('EDT-1niveau'!B66="EG","MATHEMATIQUES"&amp;CHAR(10)&amp;"Espace et Géométrie",IF('EDT-1niveau'!B66="S","Sciences et technologie",IF('EDT-1niveau'!B66="H","Histoire",IF('EDT-1niveau'!B66="Geo","Géographie",IF('EDT-1niveau'!B66="EMC","Enseig. mor. et civ.",IF('EDT-1niveau'!B66="EPS","Educ. phys. et sportive",IF('EDT-1niveau'!B66="EM","Educ. musicale",IF('EDT-1niveau'!B66="AP","Arts plastiques",IF('EDT-1niveau'!B66="HDA","Hist. des arts",IF('EDT-1niveau'!B66="QM","Questionner le monde",IF('EDT-1niveau'!B66="LV","Langue vivante",IF('EDT-1niveau'!B66="APC","Activ. pédag. complémentaires",""))))))))))))))))))))))))))</f>
        <v/>
      </c>
      <c r="D62" s="14" t="str">
        <f t="shared" si="0"/>
        <v/>
      </c>
      <c r="E62" s="100" t="str">
        <f>'EDT-1niveau'!C66</f>
        <v/>
      </c>
      <c r="F62" s="14" t="str">
        <f>IF('EDT-1niveau'!C66="O","FRANCAIS"&amp;CHAR(10)&amp;"Orthographe",IF('EDT-1niveau'!C66="rec","RECREATION",IF('EDT-1niveau'!C66="p","Pause méridienne",IF('EDT-1niveau'!C66="G","FRANCAIS"&amp;CHAR(10)&amp;"Grammaire",IF('EDT-1niveau'!C66="E","FRANCAIS"&amp;CHAR(10)&amp;"Ecriture",IF('EDT-1niveau'!C66="M","MATHEMATIQUES",IF('EDT-1niveau'!C66="F","FRANCAIS",IF('EDT-1niveau'!C66="LC","FRANCAIS"&amp;CHAR(10)&amp;"Lecture et comp. de l'écrit",IF('EDT-1niveau'!C66="CLA","FRANCAIS"&amp;CHAR(10)&amp;"Culture littéraire et artistique",IF('EDT-1niveau'!C66="LO","FRANCAIS"&amp;CHAR(10)&amp;"Langage oral",IF('EDT-1niveau'!C66="L","FRANCAIS"&amp;CHAR(10)&amp;"Lexique",IF('EDT-1niveau'!C66="CM","MATHEMATIQUES"&amp;CHAR(10)&amp;"Calcul mental",IF('EDT-1niveau'!C66="GM","MATHEMATIQUES"&amp;CHAR(10)&amp;"Grandeurs et mesures",IF('EDT-1niveau'!C66="NC","MATHEMATIQUES"&amp;CHAR(10)&amp;"Nombres et calculs",IF('EDT-1niveau'!C66="EG","MATHEMATIQUES"&amp;CHAR(10)&amp;"Espace et Géométrie",IF('EDT-1niveau'!C66="S","Sciences et technologie",IF('EDT-1niveau'!C66="H","Histoire",IF('EDT-1niveau'!C66="Geo","Géographie",IF('EDT-1niveau'!C66="EMC","Enseig. mor. et civ.",IF('EDT-1niveau'!C66="EPS","Educ. phys. et sportive",IF('EDT-1niveau'!C66="EM","Educ. musicale",IF('EDT-1niveau'!C66="AP","Arts plastiques",IF('EDT-1niveau'!C66="HDA","Hist. des arts",IF('EDT-1niveau'!C66="QM","Questionner le monde",IF('EDT-1niveau'!C66="LV","Langue vivante",IF('EDT-1niveau'!C66="APC","Activ. pédag. complémentaires",""))))))))))))))))))))))))))</f>
        <v/>
      </c>
      <c r="G62" s="14" t="str">
        <f t="shared" si="1"/>
        <v/>
      </c>
      <c r="H62" s="100" t="str">
        <f>'EDT-1niveau'!D66</f>
        <v/>
      </c>
      <c r="I62" s="14" t="str">
        <f>IF('EDT-1niveau'!D66="O","FRANCAIS"&amp;CHAR(10)&amp;"Orthographe",IF('EDT-1niveau'!D66="rec","RECREATION",IF('EDT-1niveau'!D66="p","Pause méridienne",IF('EDT-1niveau'!D66="G","FRANCAIS"&amp;CHAR(10)&amp;"Grammaire",IF('EDT-1niveau'!D66="E","FRANCAIS"&amp;CHAR(10)&amp;"Ecriture",IF('EDT-1niveau'!D66="M","MATHEMATIQUES",IF('EDT-1niveau'!D66="F","FRANCAIS",IF('EDT-1niveau'!D66="LC","FRANCAIS"&amp;CHAR(10)&amp;"Lecture et comp. de l'écrit",IF('EDT-1niveau'!D66="CLA","FRANCAIS"&amp;CHAR(10)&amp;"Culture littéraire et artistique",IF('EDT-1niveau'!D66="LO","FRANCAIS"&amp;CHAR(10)&amp;"Langage oral",IF('EDT-1niveau'!D66="L","FRANCAIS"&amp;CHAR(10)&amp;"Lexique",IF('EDT-1niveau'!D66="CM","MATHEMATIQUES"&amp;CHAR(10)&amp;"Calcul mental",IF('EDT-1niveau'!D66="GM","MATHEMATIQUES"&amp;CHAR(10)&amp;"Grandeurs et mesures",IF('EDT-1niveau'!D66="NC","MATHEMATIQUES"&amp;CHAR(10)&amp;"Nombres et calculs",IF('EDT-1niveau'!D66="EG","MATHEMATIQUES"&amp;CHAR(10)&amp;"Espace et Géométrie",IF('EDT-1niveau'!D66="S","Sciences et technologie",IF('EDT-1niveau'!D66="H","Histoire",IF('EDT-1niveau'!D66="Geo","Géographie",IF('EDT-1niveau'!D66="EMC","Enseig. mor. et civ.",IF('EDT-1niveau'!D66="EPS","Educ. phys. et sportive",IF('EDT-1niveau'!D66="EM","Educ. musicale",IF('EDT-1niveau'!D66="AP","Arts plastiques",IF('EDT-1niveau'!D66="HDA","Hist. des arts",IF('EDT-1niveau'!D66="QM","Questionner le monde",IF('EDT-1niveau'!D66="LV","Langue vivante",IF('EDT-1niveau'!D66="APC","Activ. pédag. complémentaires",""))))))))))))))))))))))))))</f>
        <v/>
      </c>
      <c r="J62" s="14" t="str">
        <f t="shared" si="4"/>
        <v/>
      </c>
      <c r="K62" s="100" t="str">
        <f>'EDT-1niveau'!E66</f>
        <v/>
      </c>
      <c r="L62" s="14" t="str">
        <f>IF('EDT-1niveau'!E66="O","FRANCAIS"&amp;CHAR(10)&amp;"Orthographe",IF('EDT-1niveau'!E66="rec","RECREATION",IF('EDT-1niveau'!E66="p","Pause méridienne",IF('EDT-1niveau'!E66="G","FRANCAIS"&amp;CHAR(10)&amp;"Grammaire",IF('EDT-1niveau'!E66="E","FRANCAIS"&amp;CHAR(10)&amp;"Ecriture",IF('EDT-1niveau'!E66="M","MATHEMATIQUES",IF('EDT-1niveau'!E66="F","FRANCAIS",IF('EDT-1niveau'!E66="LC","FRANCAIS"&amp;CHAR(10)&amp;"Lecture et comp. de l'écrit",IF('EDT-1niveau'!E66="CLA","FRANCAIS"&amp;CHAR(10)&amp;"Culture littéraire et artistique",IF('EDT-1niveau'!E66="LO","FRANCAIS"&amp;CHAR(10)&amp;"Langage oral",IF('EDT-1niveau'!E66="L","FRANCAIS"&amp;CHAR(10)&amp;"Lexique",IF('EDT-1niveau'!E66="CM","MATHEMATIQUES"&amp;CHAR(10)&amp;"Calcul mental",IF('EDT-1niveau'!E66="GM","MATHEMATIQUES"&amp;CHAR(10)&amp;"Grandeurs et mesures",IF('EDT-1niveau'!E66="NC","MATHEMATIQUES"&amp;CHAR(10)&amp;"Nombres et calculs",IF('EDT-1niveau'!E66="EG","MATHEMATIQUES"&amp;CHAR(10)&amp;"Espace et Géométrie",IF('EDT-1niveau'!E66="S","Sciences et technologie",IF('EDT-1niveau'!E66="H","Histoire",IF('EDT-1niveau'!E66="Geo","Géographie",IF('EDT-1niveau'!E66="EMC","Enseig. mor. et civ.",IF('EDT-1niveau'!E66="EPS","Educ. phys. et sportive",IF('EDT-1niveau'!E66="EM","Educ. musicale",IF('EDT-1niveau'!E66="AP","Arts plastiques",IF('EDT-1niveau'!E66="HDA","Hist. des arts",IF('EDT-1niveau'!E66="QM","Questionner le monde",IF('EDT-1niveau'!E66="LV","Langue vivante",IF('EDT-1niveau'!E66="APC","Activ. pédag. complémentaires",""))))))))))))))))))))))))))</f>
        <v/>
      </c>
      <c r="M62" s="14" t="str">
        <f t="shared" si="2"/>
        <v/>
      </c>
      <c r="N62" s="100" t="str">
        <f>'EDT-1niveau'!F66</f>
        <v/>
      </c>
      <c r="O62" s="14" t="str">
        <f>IF('EDT-1niveau'!F66="O","FRANCAIS"&amp;CHAR(10)&amp;"Orthographe",IF('EDT-1niveau'!F66="rec","RECREATION",IF('EDT-1niveau'!F66="p","Pause méridienne",IF('EDT-1niveau'!F66="G","FRANCAIS"&amp;CHAR(10)&amp;"Grammaire",IF('EDT-1niveau'!F66="E","FRANCAIS"&amp;CHAR(10)&amp;"Ecriture",IF('EDT-1niveau'!F66="M","MATHEMATIQUES",IF('EDT-1niveau'!F66="F","FRANCAIS",IF('EDT-1niveau'!F66="LC","FRANCAIS"&amp;CHAR(10)&amp;"Lecture et comp. de l'écrit",IF('EDT-1niveau'!F66="CLA","FRANCAIS"&amp;CHAR(10)&amp;"Culture littéraire et artistique",IF('EDT-1niveau'!F66="LO","FRANCAIS"&amp;CHAR(10)&amp;"Langage oral",IF('EDT-1niveau'!F66="L","FRANCAIS"&amp;CHAR(10)&amp;"Lexique",IF('EDT-1niveau'!F66="CM","MATHEMATIQUES"&amp;CHAR(10)&amp;"Calcul mental",IF('EDT-1niveau'!F66="GM","MATHEMATIQUES"&amp;CHAR(10)&amp;"Grandeurs et mesures",IF('EDT-1niveau'!F66="NC","MATHEMATIQUES"&amp;CHAR(10)&amp;"Nombres et calculs",IF('EDT-1niveau'!F66="EG","MATHEMATIQUES"&amp;CHAR(10)&amp;"Espace et Géométrie",IF('EDT-1niveau'!F66="S","Sciences et technologie",IF('EDT-1niveau'!F66="H","Histoire",IF('EDT-1niveau'!F66="Geo","Géographie",IF('EDT-1niveau'!F66="EMC","Enseig. mor. et civ.",IF('EDT-1niveau'!F66="EPS","Educ. phys. et sportive",IF('EDT-1niveau'!F66="EM","Educ. musicale",IF('EDT-1niveau'!F66="AP","Arts plastiques",IF('EDT-1niveau'!F66="HDA","Hist. des arts",IF('EDT-1niveau'!F66="QM","Questionner le monde",IF('EDT-1niveau'!F66="LV","Langue vivante",IF('EDT-1niveau'!F66="APC","Activ. pédag. complémentaires",""))))))))))))))))))))))))))</f>
        <v/>
      </c>
      <c r="P62" s="39" t="str">
        <f t="shared" si="3"/>
        <v/>
      </c>
    </row>
    <row r="63" spans="1:19" x14ac:dyDescent="0.3">
      <c r="A63" s="4" t="e">
        <f>IF('POUR COMMENCER'!$E$14&gt;=A62,A62+'POUR COMMENCER'!$H$29,"")</f>
        <v>#VALUE!</v>
      </c>
      <c r="B63" s="100" t="str">
        <f>'EDT-1niveau'!B67</f>
        <v/>
      </c>
      <c r="C63" s="14" t="str">
        <f>IF('EDT-1niveau'!B67="O","FRANCAIS"&amp;CHAR(10)&amp;"Orthographe",IF('EDT-1niveau'!B67="rec","RECREATION",IF('EDT-1niveau'!B67="p","Pause méridienne",IF('EDT-1niveau'!B67="G","FRANCAIS"&amp;CHAR(10)&amp;"Grammaire",IF('EDT-1niveau'!B67="E","FRANCAIS"&amp;CHAR(10)&amp;"Ecriture",IF('EDT-1niveau'!B67="M","MATHEMATIQUES",IF('EDT-1niveau'!B67="F","FRANCAIS",IF('EDT-1niveau'!B67="LC","FRANCAIS"&amp;CHAR(10)&amp;"Lecture et comp. de l'écrit",IF('EDT-1niveau'!B67="CLA","FRANCAIS"&amp;CHAR(10)&amp;"Culture littéraire et artistique",IF('EDT-1niveau'!B67="LO","FRANCAIS"&amp;CHAR(10)&amp;"Langage oral",IF('EDT-1niveau'!B67="L","FRANCAIS"&amp;CHAR(10)&amp;"Lexique",IF('EDT-1niveau'!B67="CM","MATHEMATIQUES"&amp;CHAR(10)&amp;"Calcul mental",IF('EDT-1niveau'!B67="GM","MATHEMATIQUES"&amp;CHAR(10)&amp;"Grandeurs et mesures",IF('EDT-1niveau'!B67="NC","MATHEMATIQUES"&amp;CHAR(10)&amp;"Nombres et calculs",IF('EDT-1niveau'!B67="EG","MATHEMATIQUES"&amp;CHAR(10)&amp;"Espace et Géométrie",IF('EDT-1niveau'!B67="S","Sciences et technologie",IF('EDT-1niveau'!B67="H","Histoire",IF('EDT-1niveau'!B67="Geo","Géographie",IF('EDT-1niveau'!B67="EMC","Enseig. mor. et civ.",IF('EDT-1niveau'!B67="EPS","Educ. phys. et sportive",IF('EDT-1niveau'!B67="EM","Educ. musicale",IF('EDT-1niveau'!B67="AP","Arts plastiques",IF('EDT-1niveau'!B67="HDA","Hist. des arts",IF('EDT-1niveau'!B67="QM","Questionner le monde",IF('EDT-1niveau'!B67="LV","Langue vivante",IF('EDT-1niveau'!B67="APC","Activ. pédag. complémentaires",""))))))))))))))))))))))))))</f>
        <v/>
      </c>
      <c r="D63" s="14" t="str">
        <f t="shared" si="0"/>
        <v/>
      </c>
      <c r="E63" s="100" t="str">
        <f>'EDT-1niveau'!C67</f>
        <v/>
      </c>
      <c r="F63" s="14" t="str">
        <f>IF('EDT-1niveau'!C67="O","FRANCAIS"&amp;CHAR(10)&amp;"Orthographe",IF('EDT-1niveau'!C67="rec","RECREATION",IF('EDT-1niveau'!C67="p","Pause méridienne",IF('EDT-1niveau'!C67="G","FRANCAIS"&amp;CHAR(10)&amp;"Grammaire",IF('EDT-1niveau'!C67="E","FRANCAIS"&amp;CHAR(10)&amp;"Ecriture",IF('EDT-1niveau'!C67="M","MATHEMATIQUES",IF('EDT-1niveau'!C67="F","FRANCAIS",IF('EDT-1niveau'!C67="LC","FRANCAIS"&amp;CHAR(10)&amp;"Lecture et comp. de l'écrit",IF('EDT-1niveau'!C67="CLA","FRANCAIS"&amp;CHAR(10)&amp;"Culture littéraire et artistique",IF('EDT-1niveau'!C67="LO","FRANCAIS"&amp;CHAR(10)&amp;"Langage oral",IF('EDT-1niveau'!C67="L","FRANCAIS"&amp;CHAR(10)&amp;"Lexique",IF('EDT-1niveau'!C67="CM","MATHEMATIQUES"&amp;CHAR(10)&amp;"Calcul mental",IF('EDT-1niveau'!C67="GM","MATHEMATIQUES"&amp;CHAR(10)&amp;"Grandeurs et mesures",IF('EDT-1niveau'!C67="NC","MATHEMATIQUES"&amp;CHAR(10)&amp;"Nombres et calculs",IF('EDT-1niveau'!C67="EG","MATHEMATIQUES"&amp;CHAR(10)&amp;"Espace et Géométrie",IF('EDT-1niveau'!C67="S","Sciences et technologie",IF('EDT-1niveau'!C67="H","Histoire",IF('EDT-1niveau'!C67="Geo","Géographie",IF('EDT-1niveau'!C67="EMC","Enseig. mor. et civ.",IF('EDT-1niveau'!C67="EPS","Educ. phys. et sportive",IF('EDT-1niveau'!C67="EM","Educ. musicale",IF('EDT-1niveau'!C67="AP","Arts plastiques",IF('EDT-1niveau'!C67="HDA","Hist. des arts",IF('EDT-1niveau'!C67="QM","Questionner le monde",IF('EDT-1niveau'!C67="LV","Langue vivante",IF('EDT-1niveau'!C67="APC","Activ. pédag. complémentaires",""))))))))))))))))))))))))))</f>
        <v/>
      </c>
      <c r="G63" s="14" t="str">
        <f t="shared" si="1"/>
        <v/>
      </c>
      <c r="H63" s="100" t="str">
        <f>'EDT-1niveau'!D67</f>
        <v/>
      </c>
      <c r="I63" s="14" t="str">
        <f>IF('EDT-1niveau'!D67="O","FRANCAIS"&amp;CHAR(10)&amp;"Orthographe",IF('EDT-1niveau'!D67="rec","RECREATION",IF('EDT-1niveau'!D67="p","Pause méridienne",IF('EDT-1niveau'!D67="G","FRANCAIS"&amp;CHAR(10)&amp;"Grammaire",IF('EDT-1niveau'!D67="E","FRANCAIS"&amp;CHAR(10)&amp;"Ecriture",IF('EDT-1niveau'!D67="M","MATHEMATIQUES",IF('EDT-1niveau'!D67="F","FRANCAIS",IF('EDT-1niveau'!D67="LC","FRANCAIS"&amp;CHAR(10)&amp;"Lecture et comp. de l'écrit",IF('EDT-1niveau'!D67="CLA","FRANCAIS"&amp;CHAR(10)&amp;"Culture littéraire et artistique",IF('EDT-1niveau'!D67="LO","FRANCAIS"&amp;CHAR(10)&amp;"Langage oral",IF('EDT-1niveau'!D67="L","FRANCAIS"&amp;CHAR(10)&amp;"Lexique",IF('EDT-1niveau'!D67="CM","MATHEMATIQUES"&amp;CHAR(10)&amp;"Calcul mental",IF('EDT-1niveau'!D67="GM","MATHEMATIQUES"&amp;CHAR(10)&amp;"Grandeurs et mesures",IF('EDT-1niveau'!D67="NC","MATHEMATIQUES"&amp;CHAR(10)&amp;"Nombres et calculs",IF('EDT-1niveau'!D67="EG","MATHEMATIQUES"&amp;CHAR(10)&amp;"Espace et Géométrie",IF('EDT-1niveau'!D67="S","Sciences et technologie",IF('EDT-1niveau'!D67="H","Histoire",IF('EDT-1niveau'!D67="Geo","Géographie",IF('EDT-1niveau'!D67="EMC","Enseig. mor. et civ.",IF('EDT-1niveau'!D67="EPS","Educ. phys. et sportive",IF('EDT-1niveau'!D67="EM","Educ. musicale",IF('EDT-1niveau'!D67="AP","Arts plastiques",IF('EDT-1niveau'!D67="HDA","Hist. des arts",IF('EDT-1niveau'!D67="QM","Questionner le monde",IF('EDT-1niveau'!D67="LV","Langue vivante",IF('EDT-1niveau'!D67="APC","Activ. pédag. complémentaires",""))))))))))))))))))))))))))</f>
        <v/>
      </c>
      <c r="J63" s="14" t="str">
        <f t="shared" si="4"/>
        <v/>
      </c>
      <c r="K63" s="100" t="str">
        <f>'EDT-1niveau'!E67</f>
        <v/>
      </c>
      <c r="L63" s="14" t="str">
        <f>IF('EDT-1niveau'!E67="O","FRANCAIS"&amp;CHAR(10)&amp;"Orthographe",IF('EDT-1niveau'!E67="rec","RECREATION",IF('EDT-1niveau'!E67="p","Pause méridienne",IF('EDT-1niveau'!E67="G","FRANCAIS"&amp;CHAR(10)&amp;"Grammaire",IF('EDT-1niveau'!E67="E","FRANCAIS"&amp;CHAR(10)&amp;"Ecriture",IF('EDT-1niveau'!E67="M","MATHEMATIQUES",IF('EDT-1niveau'!E67="F","FRANCAIS",IF('EDT-1niveau'!E67="LC","FRANCAIS"&amp;CHAR(10)&amp;"Lecture et comp. de l'écrit",IF('EDT-1niveau'!E67="CLA","FRANCAIS"&amp;CHAR(10)&amp;"Culture littéraire et artistique",IF('EDT-1niveau'!E67="LO","FRANCAIS"&amp;CHAR(10)&amp;"Langage oral",IF('EDT-1niveau'!E67="L","FRANCAIS"&amp;CHAR(10)&amp;"Lexique",IF('EDT-1niveau'!E67="CM","MATHEMATIQUES"&amp;CHAR(10)&amp;"Calcul mental",IF('EDT-1niveau'!E67="GM","MATHEMATIQUES"&amp;CHAR(10)&amp;"Grandeurs et mesures",IF('EDT-1niveau'!E67="NC","MATHEMATIQUES"&amp;CHAR(10)&amp;"Nombres et calculs",IF('EDT-1niveau'!E67="EG","MATHEMATIQUES"&amp;CHAR(10)&amp;"Espace et Géométrie",IF('EDT-1niveau'!E67="S","Sciences et technologie",IF('EDT-1niveau'!E67="H","Histoire",IF('EDT-1niveau'!E67="Geo","Géographie",IF('EDT-1niveau'!E67="EMC","Enseig. mor. et civ.",IF('EDT-1niveau'!E67="EPS","Educ. phys. et sportive",IF('EDT-1niveau'!E67="EM","Educ. musicale",IF('EDT-1niveau'!E67="AP","Arts plastiques",IF('EDT-1niveau'!E67="HDA","Hist. des arts",IF('EDT-1niveau'!E67="QM","Questionner le monde",IF('EDT-1niveau'!E67="LV","Langue vivante",IF('EDT-1niveau'!E67="APC","Activ. pédag. complémentaires",""))))))))))))))))))))))))))</f>
        <v/>
      </c>
      <c r="M63" s="14" t="str">
        <f t="shared" si="2"/>
        <v/>
      </c>
      <c r="N63" s="100" t="str">
        <f>'EDT-1niveau'!F67</f>
        <v/>
      </c>
      <c r="O63" s="14" t="str">
        <f>IF('EDT-1niveau'!F67="O","FRANCAIS"&amp;CHAR(10)&amp;"Orthographe",IF('EDT-1niveau'!F67="rec","RECREATION",IF('EDT-1niveau'!F67="p","Pause méridienne",IF('EDT-1niveau'!F67="G","FRANCAIS"&amp;CHAR(10)&amp;"Grammaire",IF('EDT-1niveau'!F67="E","FRANCAIS"&amp;CHAR(10)&amp;"Ecriture",IF('EDT-1niveau'!F67="M","MATHEMATIQUES",IF('EDT-1niveau'!F67="F","FRANCAIS",IF('EDT-1niveau'!F67="LC","FRANCAIS"&amp;CHAR(10)&amp;"Lecture et comp. de l'écrit",IF('EDT-1niveau'!F67="CLA","FRANCAIS"&amp;CHAR(10)&amp;"Culture littéraire et artistique",IF('EDT-1niveau'!F67="LO","FRANCAIS"&amp;CHAR(10)&amp;"Langage oral",IF('EDT-1niveau'!F67="L","FRANCAIS"&amp;CHAR(10)&amp;"Lexique",IF('EDT-1niveau'!F67="CM","MATHEMATIQUES"&amp;CHAR(10)&amp;"Calcul mental",IF('EDT-1niveau'!F67="GM","MATHEMATIQUES"&amp;CHAR(10)&amp;"Grandeurs et mesures",IF('EDT-1niveau'!F67="NC","MATHEMATIQUES"&amp;CHAR(10)&amp;"Nombres et calculs",IF('EDT-1niveau'!F67="EG","MATHEMATIQUES"&amp;CHAR(10)&amp;"Espace et Géométrie",IF('EDT-1niveau'!F67="S","Sciences et technologie",IF('EDT-1niveau'!F67="H","Histoire",IF('EDT-1niveau'!F67="Geo","Géographie",IF('EDT-1niveau'!F67="EMC","Enseig. mor. et civ.",IF('EDT-1niveau'!F67="EPS","Educ. phys. et sportive",IF('EDT-1niveau'!F67="EM","Educ. musicale",IF('EDT-1niveau'!F67="AP","Arts plastiques",IF('EDT-1niveau'!F67="HDA","Hist. des arts",IF('EDT-1niveau'!F67="QM","Questionner le monde",IF('EDT-1niveau'!F67="LV","Langue vivante",IF('EDT-1niveau'!F67="APC","Activ. pédag. complémentaires",""))))))))))))))))))))))))))</f>
        <v/>
      </c>
      <c r="P63" s="39" t="str">
        <f t="shared" si="3"/>
        <v/>
      </c>
    </row>
    <row r="64" spans="1:19" x14ac:dyDescent="0.3">
      <c r="A64" s="4" t="e">
        <f>IF('POUR COMMENCER'!$E$14&gt;=A63,A63+'POUR COMMENCER'!$H$29,"")</f>
        <v>#VALUE!</v>
      </c>
      <c r="B64" s="100" t="str">
        <f>'EDT-1niveau'!B68</f>
        <v/>
      </c>
      <c r="C64" s="14" t="str">
        <f>IF('EDT-1niveau'!B68="O","FRANCAIS"&amp;CHAR(10)&amp;"Orthographe",IF('EDT-1niveau'!B68="rec","RECREATION",IF('EDT-1niveau'!B68="p","Pause méridienne",IF('EDT-1niveau'!B68="G","FRANCAIS"&amp;CHAR(10)&amp;"Grammaire",IF('EDT-1niveau'!B68="E","FRANCAIS"&amp;CHAR(10)&amp;"Ecriture",IF('EDT-1niveau'!B68="M","MATHEMATIQUES",IF('EDT-1niveau'!B68="F","FRANCAIS",IF('EDT-1niveau'!B68="LC","FRANCAIS"&amp;CHAR(10)&amp;"Lecture et comp. de l'écrit",IF('EDT-1niveau'!B68="CLA","FRANCAIS"&amp;CHAR(10)&amp;"Culture littéraire et artistique",IF('EDT-1niveau'!B68="LO","FRANCAIS"&amp;CHAR(10)&amp;"Langage oral",IF('EDT-1niveau'!B68="L","FRANCAIS"&amp;CHAR(10)&amp;"Lexique",IF('EDT-1niveau'!B68="CM","MATHEMATIQUES"&amp;CHAR(10)&amp;"Calcul mental",IF('EDT-1niveau'!B68="GM","MATHEMATIQUES"&amp;CHAR(10)&amp;"Grandeurs et mesures",IF('EDT-1niveau'!B68="NC","MATHEMATIQUES"&amp;CHAR(10)&amp;"Nombres et calculs",IF('EDT-1niveau'!B68="EG","MATHEMATIQUES"&amp;CHAR(10)&amp;"Espace et Géométrie",IF('EDT-1niveau'!B68="S","Sciences et technologie",IF('EDT-1niveau'!B68="H","Histoire",IF('EDT-1niveau'!B68="Geo","Géographie",IF('EDT-1niveau'!B68="EMC","Enseig. mor. et civ.",IF('EDT-1niveau'!B68="EPS","Educ. phys. et sportive",IF('EDT-1niveau'!B68="EM","Educ. musicale",IF('EDT-1niveau'!B68="AP","Arts plastiques",IF('EDT-1niveau'!B68="HDA","Hist. des arts",IF('EDT-1niveau'!B68="QM","Questionner le monde",IF('EDT-1niveau'!B68="LV","Langue vivante",IF('EDT-1niveau'!B68="APC","Activ. pédag. complémentaires",""))))))))))))))))))))))))))</f>
        <v/>
      </c>
      <c r="D64" s="14" t="str">
        <f t="shared" si="0"/>
        <v/>
      </c>
      <c r="E64" s="100" t="str">
        <f>'EDT-1niveau'!C68</f>
        <v/>
      </c>
      <c r="F64" s="14" t="str">
        <f>IF('EDT-1niveau'!C68="O","FRANCAIS"&amp;CHAR(10)&amp;"Orthographe",IF('EDT-1niveau'!C68="rec","RECREATION",IF('EDT-1niveau'!C68="p","Pause méridienne",IF('EDT-1niveau'!C68="G","FRANCAIS"&amp;CHAR(10)&amp;"Grammaire",IF('EDT-1niveau'!C68="E","FRANCAIS"&amp;CHAR(10)&amp;"Ecriture",IF('EDT-1niveau'!C68="M","MATHEMATIQUES",IF('EDT-1niveau'!C68="F","FRANCAIS",IF('EDT-1niveau'!C68="LC","FRANCAIS"&amp;CHAR(10)&amp;"Lecture et comp. de l'écrit",IF('EDT-1niveau'!C68="CLA","FRANCAIS"&amp;CHAR(10)&amp;"Culture littéraire et artistique",IF('EDT-1niveau'!C68="LO","FRANCAIS"&amp;CHAR(10)&amp;"Langage oral",IF('EDT-1niveau'!C68="L","FRANCAIS"&amp;CHAR(10)&amp;"Lexique",IF('EDT-1niveau'!C68="CM","MATHEMATIQUES"&amp;CHAR(10)&amp;"Calcul mental",IF('EDT-1niveau'!C68="GM","MATHEMATIQUES"&amp;CHAR(10)&amp;"Grandeurs et mesures",IF('EDT-1niveau'!C68="NC","MATHEMATIQUES"&amp;CHAR(10)&amp;"Nombres et calculs",IF('EDT-1niveau'!C68="EG","MATHEMATIQUES"&amp;CHAR(10)&amp;"Espace et Géométrie",IF('EDT-1niveau'!C68="S","Sciences et technologie",IF('EDT-1niveau'!C68="H","Histoire",IF('EDT-1niveau'!C68="Geo","Géographie",IF('EDT-1niveau'!C68="EMC","Enseig. mor. et civ.",IF('EDT-1niveau'!C68="EPS","Educ. phys. et sportive",IF('EDT-1niveau'!C68="EM","Educ. musicale",IF('EDT-1niveau'!C68="AP","Arts plastiques",IF('EDT-1niveau'!C68="HDA","Hist. des arts",IF('EDT-1niveau'!C68="QM","Questionner le monde",IF('EDT-1niveau'!C68="LV","Langue vivante",IF('EDT-1niveau'!C68="APC","Activ. pédag. complémentaires",""))))))))))))))))))))))))))</f>
        <v/>
      </c>
      <c r="G64" s="14" t="str">
        <f t="shared" si="1"/>
        <v/>
      </c>
      <c r="H64" s="100" t="str">
        <f>'EDT-1niveau'!D68</f>
        <v/>
      </c>
      <c r="I64" s="14" t="str">
        <f>IF('EDT-1niveau'!D68="O","FRANCAIS"&amp;CHAR(10)&amp;"Orthographe",IF('EDT-1niveau'!D68="rec","RECREATION",IF('EDT-1niveau'!D68="p","Pause méridienne",IF('EDT-1niveau'!D68="G","FRANCAIS"&amp;CHAR(10)&amp;"Grammaire",IF('EDT-1niveau'!D68="E","FRANCAIS"&amp;CHAR(10)&amp;"Ecriture",IF('EDT-1niveau'!D68="M","MATHEMATIQUES",IF('EDT-1niveau'!D68="F","FRANCAIS",IF('EDT-1niveau'!D68="LC","FRANCAIS"&amp;CHAR(10)&amp;"Lecture et comp. de l'écrit",IF('EDT-1niveau'!D68="CLA","FRANCAIS"&amp;CHAR(10)&amp;"Culture littéraire et artistique",IF('EDT-1niveau'!D68="LO","FRANCAIS"&amp;CHAR(10)&amp;"Langage oral",IF('EDT-1niveau'!D68="L","FRANCAIS"&amp;CHAR(10)&amp;"Lexique",IF('EDT-1niveau'!D68="CM","MATHEMATIQUES"&amp;CHAR(10)&amp;"Calcul mental",IF('EDT-1niveau'!D68="GM","MATHEMATIQUES"&amp;CHAR(10)&amp;"Grandeurs et mesures",IF('EDT-1niveau'!D68="NC","MATHEMATIQUES"&amp;CHAR(10)&amp;"Nombres et calculs",IF('EDT-1niveau'!D68="EG","MATHEMATIQUES"&amp;CHAR(10)&amp;"Espace et Géométrie",IF('EDT-1niveau'!D68="S","Sciences et technologie",IF('EDT-1niveau'!D68="H","Histoire",IF('EDT-1niveau'!D68="Geo","Géographie",IF('EDT-1niveau'!D68="EMC","Enseig. mor. et civ.",IF('EDT-1niveau'!D68="EPS","Educ. phys. et sportive",IF('EDT-1niveau'!D68="EM","Educ. musicale",IF('EDT-1niveau'!D68="AP","Arts plastiques",IF('EDT-1niveau'!D68="HDA","Hist. des arts",IF('EDT-1niveau'!D68="QM","Questionner le monde",IF('EDT-1niveau'!D68="LV","Langue vivante",IF('EDT-1niveau'!D68="APC","Activ. pédag. complémentaires",""))))))))))))))))))))))))))</f>
        <v/>
      </c>
      <c r="J64" s="14" t="str">
        <f t="shared" si="4"/>
        <v/>
      </c>
      <c r="K64" s="100" t="str">
        <f>'EDT-1niveau'!E68</f>
        <v/>
      </c>
      <c r="L64" s="14" t="str">
        <f>IF('EDT-1niveau'!E68="O","FRANCAIS"&amp;CHAR(10)&amp;"Orthographe",IF('EDT-1niveau'!E68="rec","RECREATION",IF('EDT-1niveau'!E68="p","Pause méridienne",IF('EDT-1niveau'!E68="G","FRANCAIS"&amp;CHAR(10)&amp;"Grammaire",IF('EDT-1niveau'!E68="E","FRANCAIS"&amp;CHAR(10)&amp;"Ecriture",IF('EDT-1niveau'!E68="M","MATHEMATIQUES",IF('EDT-1niveau'!E68="F","FRANCAIS",IF('EDT-1niveau'!E68="LC","FRANCAIS"&amp;CHAR(10)&amp;"Lecture et comp. de l'écrit",IF('EDT-1niveau'!E68="CLA","FRANCAIS"&amp;CHAR(10)&amp;"Culture littéraire et artistique",IF('EDT-1niveau'!E68="LO","FRANCAIS"&amp;CHAR(10)&amp;"Langage oral",IF('EDT-1niveau'!E68="L","FRANCAIS"&amp;CHAR(10)&amp;"Lexique",IF('EDT-1niveau'!E68="CM","MATHEMATIQUES"&amp;CHAR(10)&amp;"Calcul mental",IF('EDT-1niveau'!E68="GM","MATHEMATIQUES"&amp;CHAR(10)&amp;"Grandeurs et mesures",IF('EDT-1niveau'!E68="NC","MATHEMATIQUES"&amp;CHAR(10)&amp;"Nombres et calculs",IF('EDT-1niveau'!E68="EG","MATHEMATIQUES"&amp;CHAR(10)&amp;"Espace et Géométrie",IF('EDT-1niveau'!E68="S","Sciences et technologie",IF('EDT-1niveau'!E68="H","Histoire",IF('EDT-1niveau'!E68="Geo","Géographie",IF('EDT-1niveau'!E68="EMC","Enseig. mor. et civ.",IF('EDT-1niveau'!E68="EPS","Educ. phys. et sportive",IF('EDT-1niveau'!E68="EM","Educ. musicale",IF('EDT-1niveau'!E68="AP","Arts plastiques",IF('EDT-1niveau'!E68="HDA","Hist. des arts",IF('EDT-1niveau'!E68="QM","Questionner le monde",IF('EDT-1niveau'!E68="LV","Langue vivante",IF('EDT-1niveau'!E68="APC","Activ. pédag. complémentaires",""))))))))))))))))))))))))))</f>
        <v/>
      </c>
      <c r="M64" s="14" t="str">
        <f t="shared" si="2"/>
        <v/>
      </c>
      <c r="N64" s="100" t="str">
        <f>'EDT-1niveau'!F68</f>
        <v/>
      </c>
      <c r="O64" s="14" t="str">
        <f>IF('EDT-1niveau'!F68="O","FRANCAIS"&amp;CHAR(10)&amp;"Orthographe",IF('EDT-1niveau'!F68="rec","RECREATION",IF('EDT-1niveau'!F68="p","Pause méridienne",IF('EDT-1niveau'!F68="G","FRANCAIS"&amp;CHAR(10)&amp;"Grammaire",IF('EDT-1niveau'!F68="E","FRANCAIS"&amp;CHAR(10)&amp;"Ecriture",IF('EDT-1niveau'!F68="M","MATHEMATIQUES",IF('EDT-1niveau'!F68="F","FRANCAIS",IF('EDT-1niveau'!F68="LC","FRANCAIS"&amp;CHAR(10)&amp;"Lecture et comp. de l'écrit",IF('EDT-1niveau'!F68="CLA","FRANCAIS"&amp;CHAR(10)&amp;"Culture littéraire et artistique",IF('EDT-1niveau'!F68="LO","FRANCAIS"&amp;CHAR(10)&amp;"Langage oral",IF('EDT-1niveau'!F68="L","FRANCAIS"&amp;CHAR(10)&amp;"Lexique",IF('EDT-1niveau'!F68="CM","MATHEMATIQUES"&amp;CHAR(10)&amp;"Calcul mental",IF('EDT-1niveau'!F68="GM","MATHEMATIQUES"&amp;CHAR(10)&amp;"Grandeurs et mesures",IF('EDT-1niveau'!F68="NC","MATHEMATIQUES"&amp;CHAR(10)&amp;"Nombres et calculs",IF('EDT-1niveau'!F68="EG","MATHEMATIQUES"&amp;CHAR(10)&amp;"Espace et Géométrie",IF('EDT-1niveau'!F68="S","Sciences et technologie",IF('EDT-1niveau'!F68="H","Histoire",IF('EDT-1niveau'!F68="Geo","Géographie",IF('EDT-1niveau'!F68="EMC","Enseig. mor. et civ.",IF('EDT-1niveau'!F68="EPS","Educ. phys. et sportive",IF('EDT-1niveau'!F68="EM","Educ. musicale",IF('EDT-1niveau'!F68="AP","Arts plastiques",IF('EDT-1niveau'!F68="HDA","Hist. des arts",IF('EDT-1niveau'!F68="QM","Questionner le monde",IF('EDT-1niveau'!F68="LV","Langue vivante",IF('EDT-1niveau'!F68="APC","Activ. pédag. complémentaires",""))))))))))))))))))))))))))</f>
        <v/>
      </c>
      <c r="P64" s="39" t="str">
        <f t="shared" si="3"/>
        <v/>
      </c>
    </row>
    <row r="65" spans="1:16" x14ac:dyDescent="0.3">
      <c r="A65" s="4" t="e">
        <f>IF('POUR COMMENCER'!$E$14&gt;=A64,A64+'POUR COMMENCER'!$H$29,"")</f>
        <v>#VALUE!</v>
      </c>
      <c r="B65" s="100" t="str">
        <f>'EDT-1niveau'!B69</f>
        <v/>
      </c>
      <c r="C65" s="14" t="str">
        <f>IF('EDT-1niveau'!B69="O","FRANCAIS"&amp;CHAR(10)&amp;"Orthographe",IF('EDT-1niveau'!B69="rec","RECREATION",IF('EDT-1niveau'!B69="p","Pause méridienne",IF('EDT-1niveau'!B69="G","FRANCAIS"&amp;CHAR(10)&amp;"Grammaire",IF('EDT-1niveau'!B69="E","FRANCAIS"&amp;CHAR(10)&amp;"Ecriture",IF('EDT-1niveau'!B69="M","MATHEMATIQUES",IF('EDT-1niveau'!B69="F","FRANCAIS",IF('EDT-1niveau'!B69="LC","FRANCAIS"&amp;CHAR(10)&amp;"Lecture et comp. de l'écrit",IF('EDT-1niveau'!B69="CLA","FRANCAIS"&amp;CHAR(10)&amp;"Culture littéraire et artistique",IF('EDT-1niveau'!B69="LO","FRANCAIS"&amp;CHAR(10)&amp;"Langage oral",IF('EDT-1niveau'!B69="L","FRANCAIS"&amp;CHAR(10)&amp;"Lexique",IF('EDT-1niveau'!B69="CM","MATHEMATIQUES"&amp;CHAR(10)&amp;"Calcul mental",IF('EDT-1niveau'!B69="GM","MATHEMATIQUES"&amp;CHAR(10)&amp;"Grandeurs et mesures",IF('EDT-1niveau'!B69="NC","MATHEMATIQUES"&amp;CHAR(10)&amp;"Nombres et calculs",IF('EDT-1niveau'!B69="EG","MATHEMATIQUES"&amp;CHAR(10)&amp;"Espace et Géométrie",IF('EDT-1niveau'!B69="S","Sciences et technologie",IF('EDT-1niveau'!B69="H","Histoire",IF('EDT-1niveau'!B69="Geo","Géographie",IF('EDT-1niveau'!B69="EMC","Enseig. mor. et civ.",IF('EDT-1niveau'!B69="EPS","Educ. phys. et sportive",IF('EDT-1niveau'!B69="EM","Educ. musicale",IF('EDT-1niveau'!B69="AP","Arts plastiques",IF('EDT-1niveau'!B69="HDA","Hist. des arts",IF('EDT-1niveau'!B69="QM","Questionner le monde",IF('EDT-1niveau'!B69="LV","Langue vivante",IF('EDT-1niveau'!B69="APC","Activ. pédag. complémentaires",""))))))))))))))))))))))))))</f>
        <v/>
      </c>
      <c r="D65" s="14" t="str">
        <f t="shared" si="0"/>
        <v/>
      </c>
      <c r="E65" s="100" t="str">
        <f>'EDT-1niveau'!C69</f>
        <v/>
      </c>
      <c r="F65" s="14" t="str">
        <f>IF('EDT-1niveau'!C69="O","FRANCAIS"&amp;CHAR(10)&amp;"Orthographe",IF('EDT-1niveau'!C69="rec","RECREATION",IF('EDT-1niveau'!C69="p","Pause méridienne",IF('EDT-1niveau'!C69="G","FRANCAIS"&amp;CHAR(10)&amp;"Grammaire",IF('EDT-1niveau'!C69="E","FRANCAIS"&amp;CHAR(10)&amp;"Ecriture",IF('EDT-1niveau'!C69="M","MATHEMATIQUES",IF('EDT-1niveau'!C69="F","FRANCAIS",IF('EDT-1niveau'!C69="LC","FRANCAIS"&amp;CHAR(10)&amp;"Lecture et comp. de l'écrit",IF('EDT-1niveau'!C69="CLA","FRANCAIS"&amp;CHAR(10)&amp;"Culture littéraire et artistique",IF('EDT-1niveau'!C69="LO","FRANCAIS"&amp;CHAR(10)&amp;"Langage oral",IF('EDT-1niveau'!C69="L","FRANCAIS"&amp;CHAR(10)&amp;"Lexique",IF('EDT-1niveau'!C69="CM","MATHEMATIQUES"&amp;CHAR(10)&amp;"Calcul mental",IF('EDT-1niveau'!C69="GM","MATHEMATIQUES"&amp;CHAR(10)&amp;"Grandeurs et mesures",IF('EDT-1niveau'!C69="NC","MATHEMATIQUES"&amp;CHAR(10)&amp;"Nombres et calculs",IF('EDT-1niveau'!C69="EG","MATHEMATIQUES"&amp;CHAR(10)&amp;"Espace et Géométrie",IF('EDT-1niveau'!C69="S","Sciences et technologie",IF('EDT-1niveau'!C69="H","Histoire",IF('EDT-1niveau'!C69="Geo","Géographie",IF('EDT-1niveau'!C69="EMC","Enseig. mor. et civ.",IF('EDT-1niveau'!C69="EPS","Educ. phys. et sportive",IF('EDT-1niveau'!C69="EM","Educ. musicale",IF('EDT-1niveau'!C69="AP","Arts plastiques",IF('EDT-1niveau'!C69="HDA","Hist. des arts",IF('EDT-1niveau'!C69="QM","Questionner le monde",IF('EDT-1niveau'!C69="LV","Langue vivante",IF('EDT-1niveau'!C69="APC","Activ. pédag. complémentaires",""))))))))))))))))))))))))))</f>
        <v/>
      </c>
      <c r="G65" s="14" t="str">
        <f t="shared" si="1"/>
        <v/>
      </c>
      <c r="H65" s="100" t="str">
        <f>'EDT-1niveau'!D69</f>
        <v/>
      </c>
      <c r="I65" s="14" t="str">
        <f>IF('EDT-1niveau'!D69="O","FRANCAIS"&amp;CHAR(10)&amp;"Orthographe",IF('EDT-1niveau'!D69="rec","RECREATION",IF('EDT-1niveau'!D69="p","Pause méridienne",IF('EDT-1niveau'!D69="G","FRANCAIS"&amp;CHAR(10)&amp;"Grammaire",IF('EDT-1niveau'!D69="E","FRANCAIS"&amp;CHAR(10)&amp;"Ecriture",IF('EDT-1niveau'!D69="M","MATHEMATIQUES",IF('EDT-1niveau'!D69="F","FRANCAIS",IF('EDT-1niveau'!D69="LC","FRANCAIS"&amp;CHAR(10)&amp;"Lecture et comp. de l'écrit",IF('EDT-1niveau'!D69="CLA","FRANCAIS"&amp;CHAR(10)&amp;"Culture littéraire et artistique",IF('EDT-1niveau'!D69="LO","FRANCAIS"&amp;CHAR(10)&amp;"Langage oral",IF('EDT-1niveau'!D69="L","FRANCAIS"&amp;CHAR(10)&amp;"Lexique",IF('EDT-1niveau'!D69="CM","MATHEMATIQUES"&amp;CHAR(10)&amp;"Calcul mental",IF('EDT-1niveau'!D69="GM","MATHEMATIQUES"&amp;CHAR(10)&amp;"Grandeurs et mesures",IF('EDT-1niveau'!D69="NC","MATHEMATIQUES"&amp;CHAR(10)&amp;"Nombres et calculs",IF('EDT-1niveau'!D69="EG","MATHEMATIQUES"&amp;CHAR(10)&amp;"Espace et Géométrie",IF('EDT-1niveau'!D69="S","Sciences et technologie",IF('EDT-1niveau'!D69="H","Histoire",IF('EDT-1niveau'!D69="Geo","Géographie",IF('EDT-1niveau'!D69="EMC","Enseig. mor. et civ.",IF('EDT-1niveau'!D69="EPS","Educ. phys. et sportive",IF('EDT-1niveau'!D69="EM","Educ. musicale",IF('EDT-1niveau'!D69="AP","Arts plastiques",IF('EDT-1niveau'!D69="HDA","Hist. des arts",IF('EDT-1niveau'!D69="QM","Questionner le monde",IF('EDT-1niveau'!D69="LV","Langue vivante",IF('EDT-1niveau'!D69="APC","Activ. pédag. complémentaires",""))))))))))))))))))))))))))</f>
        <v/>
      </c>
      <c r="J65" s="14" t="str">
        <f t="shared" si="4"/>
        <v/>
      </c>
      <c r="K65" s="100" t="str">
        <f>'EDT-1niveau'!E69</f>
        <v/>
      </c>
      <c r="L65" s="14" t="str">
        <f>IF('EDT-1niveau'!E69="O","FRANCAIS"&amp;CHAR(10)&amp;"Orthographe",IF('EDT-1niveau'!E69="rec","RECREATION",IF('EDT-1niveau'!E69="p","Pause méridienne",IF('EDT-1niveau'!E69="G","FRANCAIS"&amp;CHAR(10)&amp;"Grammaire",IF('EDT-1niveau'!E69="E","FRANCAIS"&amp;CHAR(10)&amp;"Ecriture",IF('EDT-1niveau'!E69="M","MATHEMATIQUES",IF('EDT-1niveau'!E69="F","FRANCAIS",IF('EDT-1niveau'!E69="LC","FRANCAIS"&amp;CHAR(10)&amp;"Lecture et comp. de l'écrit",IF('EDT-1niveau'!E69="CLA","FRANCAIS"&amp;CHAR(10)&amp;"Culture littéraire et artistique",IF('EDT-1niveau'!E69="LO","FRANCAIS"&amp;CHAR(10)&amp;"Langage oral",IF('EDT-1niveau'!E69="L","FRANCAIS"&amp;CHAR(10)&amp;"Lexique",IF('EDT-1niveau'!E69="CM","MATHEMATIQUES"&amp;CHAR(10)&amp;"Calcul mental",IF('EDT-1niveau'!E69="GM","MATHEMATIQUES"&amp;CHAR(10)&amp;"Grandeurs et mesures",IF('EDT-1niveau'!E69="NC","MATHEMATIQUES"&amp;CHAR(10)&amp;"Nombres et calculs",IF('EDT-1niveau'!E69="EG","MATHEMATIQUES"&amp;CHAR(10)&amp;"Espace et Géométrie",IF('EDT-1niveau'!E69="S","Sciences et technologie",IF('EDT-1niveau'!E69="H","Histoire",IF('EDT-1niveau'!E69="Geo","Géographie",IF('EDT-1niveau'!E69="EMC","Enseig. mor. et civ.",IF('EDT-1niveau'!E69="EPS","Educ. phys. et sportive",IF('EDT-1niveau'!E69="EM","Educ. musicale",IF('EDT-1niveau'!E69="AP","Arts plastiques",IF('EDT-1niveau'!E69="HDA","Hist. des arts",IF('EDT-1niveau'!E69="QM","Questionner le monde",IF('EDT-1niveau'!E69="LV","Langue vivante",IF('EDT-1niveau'!E69="APC","Activ. pédag. complémentaires",""))))))))))))))))))))))))))</f>
        <v/>
      </c>
      <c r="M65" s="14" t="str">
        <f t="shared" si="2"/>
        <v/>
      </c>
      <c r="N65" s="100" t="str">
        <f>'EDT-1niveau'!F69</f>
        <v/>
      </c>
      <c r="O65" s="14" t="str">
        <f>IF('EDT-1niveau'!F69="O","FRANCAIS"&amp;CHAR(10)&amp;"Orthographe",IF('EDT-1niveau'!F69="rec","RECREATION",IF('EDT-1niveau'!F69="p","Pause méridienne",IF('EDT-1niveau'!F69="G","FRANCAIS"&amp;CHAR(10)&amp;"Grammaire",IF('EDT-1niveau'!F69="E","FRANCAIS"&amp;CHAR(10)&amp;"Ecriture",IF('EDT-1niveau'!F69="M","MATHEMATIQUES",IF('EDT-1niveau'!F69="F","FRANCAIS",IF('EDT-1niveau'!F69="LC","FRANCAIS"&amp;CHAR(10)&amp;"Lecture et comp. de l'écrit",IF('EDT-1niveau'!F69="CLA","FRANCAIS"&amp;CHAR(10)&amp;"Culture littéraire et artistique",IF('EDT-1niveau'!F69="LO","FRANCAIS"&amp;CHAR(10)&amp;"Langage oral",IF('EDT-1niveau'!F69="L","FRANCAIS"&amp;CHAR(10)&amp;"Lexique",IF('EDT-1niveau'!F69="CM","MATHEMATIQUES"&amp;CHAR(10)&amp;"Calcul mental",IF('EDT-1niveau'!F69="GM","MATHEMATIQUES"&amp;CHAR(10)&amp;"Grandeurs et mesures",IF('EDT-1niveau'!F69="NC","MATHEMATIQUES"&amp;CHAR(10)&amp;"Nombres et calculs",IF('EDT-1niveau'!F69="EG","MATHEMATIQUES"&amp;CHAR(10)&amp;"Espace et Géométrie",IF('EDT-1niveau'!F69="S","Sciences et technologie",IF('EDT-1niveau'!F69="H","Histoire",IF('EDT-1niveau'!F69="Geo","Géographie",IF('EDT-1niveau'!F69="EMC","Enseig. mor. et civ.",IF('EDT-1niveau'!F69="EPS","Educ. phys. et sportive",IF('EDT-1niveau'!F69="EM","Educ. musicale",IF('EDT-1niveau'!F69="AP","Arts plastiques",IF('EDT-1niveau'!F69="HDA","Hist. des arts",IF('EDT-1niveau'!F69="QM","Questionner le monde",IF('EDT-1niveau'!F69="LV","Langue vivante",IF('EDT-1niveau'!F69="APC","Activ. pédag. complémentaires",""))))))))))))))))))))))))))</f>
        <v/>
      </c>
      <c r="P65" s="39" t="str">
        <f t="shared" si="3"/>
        <v/>
      </c>
    </row>
    <row r="66" spans="1:16" x14ac:dyDescent="0.3">
      <c r="A66" s="4" t="e">
        <f>IF('POUR COMMENCER'!$E$14&gt;=A65,A65+'POUR COMMENCER'!$H$29,"")</f>
        <v>#VALUE!</v>
      </c>
      <c r="B66" s="100" t="str">
        <f>'EDT-1niveau'!B70</f>
        <v/>
      </c>
      <c r="C66" s="14" t="str">
        <f>IF('EDT-1niveau'!B70="O","FRANCAIS"&amp;CHAR(10)&amp;"Orthographe",IF('EDT-1niveau'!B70="rec","RECREATION",IF('EDT-1niveau'!B70="p","Pause méridienne",IF('EDT-1niveau'!B70="G","FRANCAIS"&amp;CHAR(10)&amp;"Grammaire",IF('EDT-1niveau'!B70="E","FRANCAIS"&amp;CHAR(10)&amp;"Ecriture",IF('EDT-1niveau'!B70="M","MATHEMATIQUES",IF('EDT-1niveau'!B70="F","FRANCAIS",IF('EDT-1niveau'!B70="LC","FRANCAIS"&amp;CHAR(10)&amp;"Lecture et comp. de l'écrit",IF('EDT-1niveau'!B70="CLA","FRANCAIS"&amp;CHAR(10)&amp;"Culture littéraire et artistique",IF('EDT-1niveau'!B70="LO","FRANCAIS"&amp;CHAR(10)&amp;"Langage oral",IF('EDT-1niveau'!B70="L","FRANCAIS"&amp;CHAR(10)&amp;"Lexique",IF('EDT-1niveau'!B70="CM","MATHEMATIQUES"&amp;CHAR(10)&amp;"Calcul mental",IF('EDT-1niveau'!B70="GM","MATHEMATIQUES"&amp;CHAR(10)&amp;"Grandeurs et mesures",IF('EDT-1niveau'!B70="NC","MATHEMATIQUES"&amp;CHAR(10)&amp;"Nombres et calculs",IF('EDT-1niveau'!B70="EG","MATHEMATIQUES"&amp;CHAR(10)&amp;"Espace et Géométrie",IF('EDT-1niveau'!B70="S","Sciences et technologie",IF('EDT-1niveau'!B70="H","Histoire",IF('EDT-1niveau'!B70="Geo","Géographie",IF('EDT-1niveau'!B70="EMC","Enseig. mor. et civ.",IF('EDT-1niveau'!B70="EPS","Educ. phys. et sportive",IF('EDT-1niveau'!B70="EM","Educ. musicale",IF('EDT-1niveau'!B70="AP","Arts plastiques",IF('EDT-1niveau'!B70="HDA","Hist. des arts",IF('EDT-1niveau'!B70="QM","Questionner le monde",IF('EDT-1niveau'!B70="LV","Langue vivante",IF('EDT-1niveau'!B70="APC","Activ. pédag. complémentaires",""))))))))))))))))))))))))))</f>
        <v/>
      </c>
      <c r="D66" s="14" t="str">
        <f t="shared" si="0"/>
        <v/>
      </c>
      <c r="E66" s="100" t="str">
        <f>'EDT-1niveau'!C70</f>
        <v/>
      </c>
      <c r="F66" s="14" t="str">
        <f>IF('EDT-1niveau'!C70="O","FRANCAIS"&amp;CHAR(10)&amp;"Orthographe",IF('EDT-1niveau'!C70="rec","RECREATION",IF('EDT-1niveau'!C70="p","Pause méridienne",IF('EDT-1niveau'!C70="G","FRANCAIS"&amp;CHAR(10)&amp;"Grammaire",IF('EDT-1niveau'!C70="E","FRANCAIS"&amp;CHAR(10)&amp;"Ecriture",IF('EDT-1niveau'!C70="M","MATHEMATIQUES",IF('EDT-1niveau'!C70="F","FRANCAIS",IF('EDT-1niveau'!C70="LC","FRANCAIS"&amp;CHAR(10)&amp;"Lecture et comp. de l'écrit",IF('EDT-1niveau'!C70="CLA","FRANCAIS"&amp;CHAR(10)&amp;"Culture littéraire et artistique",IF('EDT-1niveau'!C70="LO","FRANCAIS"&amp;CHAR(10)&amp;"Langage oral",IF('EDT-1niveau'!C70="L","FRANCAIS"&amp;CHAR(10)&amp;"Lexique",IF('EDT-1niveau'!C70="CM","MATHEMATIQUES"&amp;CHAR(10)&amp;"Calcul mental",IF('EDT-1niveau'!C70="GM","MATHEMATIQUES"&amp;CHAR(10)&amp;"Grandeurs et mesures",IF('EDT-1niveau'!C70="NC","MATHEMATIQUES"&amp;CHAR(10)&amp;"Nombres et calculs",IF('EDT-1niveau'!C70="EG","MATHEMATIQUES"&amp;CHAR(10)&amp;"Espace et Géométrie",IF('EDT-1niveau'!C70="S","Sciences et technologie",IF('EDT-1niveau'!C70="H","Histoire",IF('EDT-1niveau'!C70="Geo","Géographie",IF('EDT-1niveau'!C70="EMC","Enseig. mor. et civ.",IF('EDT-1niveau'!C70="EPS","Educ. phys. et sportive",IF('EDT-1niveau'!C70="EM","Educ. musicale",IF('EDT-1niveau'!C70="AP","Arts plastiques",IF('EDT-1niveau'!C70="HDA","Hist. des arts",IF('EDT-1niveau'!C70="QM","Questionner le monde",IF('EDT-1niveau'!C70="LV","Langue vivante",IF('EDT-1niveau'!C70="APC","Activ. pédag. complémentaires",""))))))))))))))))))))))))))</f>
        <v/>
      </c>
      <c r="G66" s="14" t="str">
        <f t="shared" si="1"/>
        <v/>
      </c>
      <c r="H66" s="100" t="str">
        <f>'EDT-1niveau'!D70</f>
        <v/>
      </c>
      <c r="I66" s="14" t="str">
        <f>IF('EDT-1niveau'!D70="O","FRANCAIS"&amp;CHAR(10)&amp;"Orthographe",IF('EDT-1niveau'!D70="rec","RECREATION",IF('EDT-1niveau'!D70="p","Pause méridienne",IF('EDT-1niveau'!D70="G","FRANCAIS"&amp;CHAR(10)&amp;"Grammaire",IF('EDT-1niveau'!D70="E","FRANCAIS"&amp;CHAR(10)&amp;"Ecriture",IF('EDT-1niveau'!D70="M","MATHEMATIQUES",IF('EDT-1niveau'!D70="F","FRANCAIS",IF('EDT-1niveau'!D70="LC","FRANCAIS"&amp;CHAR(10)&amp;"Lecture et comp. de l'écrit",IF('EDT-1niveau'!D70="CLA","FRANCAIS"&amp;CHAR(10)&amp;"Culture littéraire et artistique",IF('EDT-1niveau'!D70="LO","FRANCAIS"&amp;CHAR(10)&amp;"Langage oral",IF('EDT-1niveau'!D70="L","FRANCAIS"&amp;CHAR(10)&amp;"Lexique",IF('EDT-1niveau'!D70="CM","MATHEMATIQUES"&amp;CHAR(10)&amp;"Calcul mental",IF('EDT-1niveau'!D70="GM","MATHEMATIQUES"&amp;CHAR(10)&amp;"Grandeurs et mesures",IF('EDT-1niveau'!D70="NC","MATHEMATIQUES"&amp;CHAR(10)&amp;"Nombres et calculs",IF('EDT-1niveau'!D70="EG","MATHEMATIQUES"&amp;CHAR(10)&amp;"Espace et Géométrie",IF('EDT-1niveau'!D70="S","Sciences et technologie",IF('EDT-1niveau'!D70="H","Histoire",IF('EDT-1niveau'!D70="Geo","Géographie",IF('EDT-1niveau'!D70="EMC","Enseig. mor. et civ.",IF('EDT-1niveau'!D70="EPS","Educ. phys. et sportive",IF('EDT-1niveau'!D70="EM","Educ. musicale",IF('EDT-1niveau'!D70="AP","Arts plastiques",IF('EDT-1niveau'!D70="HDA","Hist. des arts",IF('EDT-1niveau'!D70="QM","Questionner le monde",IF('EDT-1niveau'!D70="LV","Langue vivante",IF('EDT-1niveau'!D70="APC","Activ. pédag. complémentaires",""))))))))))))))))))))))))))</f>
        <v/>
      </c>
      <c r="J66" s="14" t="str">
        <f t="shared" si="4"/>
        <v/>
      </c>
      <c r="K66" s="100" t="str">
        <f>'EDT-1niveau'!E70</f>
        <v/>
      </c>
      <c r="L66" s="14" t="str">
        <f>IF('EDT-1niveau'!E70="O","FRANCAIS"&amp;CHAR(10)&amp;"Orthographe",IF('EDT-1niveau'!E70="rec","RECREATION",IF('EDT-1niveau'!E70="p","Pause méridienne",IF('EDT-1niveau'!E70="G","FRANCAIS"&amp;CHAR(10)&amp;"Grammaire",IF('EDT-1niveau'!E70="E","FRANCAIS"&amp;CHAR(10)&amp;"Ecriture",IF('EDT-1niveau'!E70="M","MATHEMATIQUES",IF('EDT-1niveau'!E70="F","FRANCAIS",IF('EDT-1niveau'!E70="LC","FRANCAIS"&amp;CHAR(10)&amp;"Lecture et comp. de l'écrit",IF('EDT-1niveau'!E70="CLA","FRANCAIS"&amp;CHAR(10)&amp;"Culture littéraire et artistique",IF('EDT-1niveau'!E70="LO","FRANCAIS"&amp;CHAR(10)&amp;"Langage oral",IF('EDT-1niveau'!E70="L","FRANCAIS"&amp;CHAR(10)&amp;"Lexique",IF('EDT-1niveau'!E70="CM","MATHEMATIQUES"&amp;CHAR(10)&amp;"Calcul mental",IF('EDT-1niveau'!E70="GM","MATHEMATIQUES"&amp;CHAR(10)&amp;"Grandeurs et mesures",IF('EDT-1niveau'!E70="NC","MATHEMATIQUES"&amp;CHAR(10)&amp;"Nombres et calculs",IF('EDT-1niveau'!E70="EG","MATHEMATIQUES"&amp;CHAR(10)&amp;"Espace et Géométrie",IF('EDT-1niveau'!E70="S","Sciences et technologie",IF('EDT-1niveau'!E70="H","Histoire",IF('EDT-1niveau'!E70="Geo","Géographie",IF('EDT-1niveau'!E70="EMC","Enseig. mor. et civ.",IF('EDT-1niveau'!E70="EPS","Educ. phys. et sportive",IF('EDT-1niveau'!E70="EM","Educ. musicale",IF('EDT-1niveau'!E70="AP","Arts plastiques",IF('EDT-1niveau'!E70="HDA","Hist. des arts",IF('EDT-1niveau'!E70="QM","Questionner le monde",IF('EDT-1niveau'!E70="LV","Langue vivante",IF('EDT-1niveau'!E70="APC","Activ. pédag. complémentaires",""))))))))))))))))))))))))))</f>
        <v/>
      </c>
      <c r="M66" s="14" t="str">
        <f t="shared" si="2"/>
        <v/>
      </c>
      <c r="N66" s="100" t="str">
        <f>'EDT-1niveau'!F70</f>
        <v/>
      </c>
      <c r="O66" s="14" t="str">
        <f>IF('EDT-1niveau'!F70="O","FRANCAIS"&amp;CHAR(10)&amp;"Orthographe",IF('EDT-1niveau'!F70="rec","RECREATION",IF('EDT-1niveau'!F70="p","Pause méridienne",IF('EDT-1niveau'!F70="G","FRANCAIS"&amp;CHAR(10)&amp;"Grammaire",IF('EDT-1niveau'!F70="E","FRANCAIS"&amp;CHAR(10)&amp;"Ecriture",IF('EDT-1niveau'!F70="M","MATHEMATIQUES",IF('EDT-1niveau'!F70="F","FRANCAIS",IF('EDT-1niveau'!F70="LC","FRANCAIS"&amp;CHAR(10)&amp;"Lecture et comp. de l'écrit",IF('EDT-1niveau'!F70="CLA","FRANCAIS"&amp;CHAR(10)&amp;"Culture littéraire et artistique",IF('EDT-1niveau'!F70="LO","FRANCAIS"&amp;CHAR(10)&amp;"Langage oral",IF('EDT-1niveau'!F70="L","FRANCAIS"&amp;CHAR(10)&amp;"Lexique",IF('EDT-1niveau'!F70="CM","MATHEMATIQUES"&amp;CHAR(10)&amp;"Calcul mental",IF('EDT-1niveau'!F70="GM","MATHEMATIQUES"&amp;CHAR(10)&amp;"Grandeurs et mesures",IF('EDT-1niveau'!F70="NC","MATHEMATIQUES"&amp;CHAR(10)&amp;"Nombres et calculs",IF('EDT-1niveau'!F70="EG","MATHEMATIQUES"&amp;CHAR(10)&amp;"Espace et Géométrie",IF('EDT-1niveau'!F70="S","Sciences et technologie",IF('EDT-1niveau'!F70="H","Histoire",IF('EDT-1niveau'!F70="Geo","Géographie",IF('EDT-1niveau'!F70="EMC","Enseig. mor. et civ.",IF('EDT-1niveau'!F70="EPS","Educ. phys. et sportive",IF('EDT-1niveau'!F70="EM","Educ. musicale",IF('EDT-1niveau'!F70="AP","Arts plastiques",IF('EDT-1niveau'!F70="HDA","Hist. des arts",IF('EDT-1niveau'!F70="QM","Questionner le monde",IF('EDT-1niveau'!F70="LV","Langue vivante",IF('EDT-1niveau'!F70="APC","Activ. pédag. complémentaires",""))))))))))))))))))))))))))</f>
        <v/>
      </c>
      <c r="P66" s="39" t="str">
        <f t="shared" si="3"/>
        <v/>
      </c>
    </row>
    <row r="67" spans="1:16" x14ac:dyDescent="0.3">
      <c r="A67" s="4" t="e">
        <f>IF('POUR COMMENCER'!$E$14&gt;=A66,A66+'POUR COMMENCER'!$H$29,"")</f>
        <v>#VALUE!</v>
      </c>
      <c r="B67" s="100" t="str">
        <f>'EDT-1niveau'!B71</f>
        <v/>
      </c>
      <c r="C67" s="14" t="str">
        <f>IF('EDT-1niveau'!B71="O","FRANCAIS"&amp;CHAR(10)&amp;"Orthographe",IF('EDT-1niveau'!B71="rec","RECREATION",IF('EDT-1niveau'!B71="p","Pause méridienne",IF('EDT-1niveau'!B71="G","FRANCAIS"&amp;CHAR(10)&amp;"Grammaire",IF('EDT-1niveau'!B71="E","FRANCAIS"&amp;CHAR(10)&amp;"Ecriture",IF('EDT-1niveau'!B71="M","MATHEMATIQUES",IF('EDT-1niveau'!B71="F","FRANCAIS",IF('EDT-1niveau'!B71="LC","FRANCAIS"&amp;CHAR(10)&amp;"Lecture et comp. de l'écrit",IF('EDT-1niveau'!B71="CLA","FRANCAIS"&amp;CHAR(10)&amp;"Culture littéraire et artistique",IF('EDT-1niveau'!B71="LO","FRANCAIS"&amp;CHAR(10)&amp;"Langage oral",IF('EDT-1niveau'!B71="L","FRANCAIS"&amp;CHAR(10)&amp;"Lexique",IF('EDT-1niveau'!B71="CM","MATHEMATIQUES"&amp;CHAR(10)&amp;"Calcul mental",IF('EDT-1niveau'!B71="GM","MATHEMATIQUES"&amp;CHAR(10)&amp;"Grandeurs et mesures",IF('EDT-1niveau'!B71="NC","MATHEMATIQUES"&amp;CHAR(10)&amp;"Nombres et calculs",IF('EDT-1niveau'!B71="EG","MATHEMATIQUES"&amp;CHAR(10)&amp;"Espace et Géométrie",IF('EDT-1niveau'!B71="S","Sciences et technologie",IF('EDT-1niveau'!B71="H","Histoire",IF('EDT-1niveau'!B71="Geo","Géographie",IF('EDT-1niveau'!B71="EMC","Enseig. mor. et civ.",IF('EDT-1niveau'!B71="EPS","Educ. phys. et sportive",IF('EDT-1niveau'!B71="EM","Educ. musicale",IF('EDT-1niveau'!B71="AP","Arts plastiques",IF('EDT-1niveau'!B71="HDA","Hist. des arts",IF('EDT-1niveau'!B71="QM","Questionner le monde",IF('EDT-1niveau'!B71="LV","Langue vivante",IF('EDT-1niveau'!B71="APC","Activ. pédag. complémentaires",""))))))))))))))))))))))))))</f>
        <v/>
      </c>
      <c r="D67" s="14" t="str">
        <f t="shared" si="0"/>
        <v/>
      </c>
      <c r="E67" s="100" t="str">
        <f>'EDT-1niveau'!C71</f>
        <v/>
      </c>
      <c r="F67" s="14" t="str">
        <f>IF('EDT-1niveau'!C71="O","FRANCAIS"&amp;CHAR(10)&amp;"Orthographe",IF('EDT-1niveau'!C71="rec","RECREATION",IF('EDT-1niveau'!C71="p","Pause méridienne",IF('EDT-1niveau'!C71="G","FRANCAIS"&amp;CHAR(10)&amp;"Grammaire",IF('EDT-1niveau'!C71="E","FRANCAIS"&amp;CHAR(10)&amp;"Ecriture",IF('EDT-1niveau'!C71="M","MATHEMATIQUES",IF('EDT-1niveau'!C71="F","FRANCAIS",IF('EDT-1niveau'!C71="LC","FRANCAIS"&amp;CHAR(10)&amp;"Lecture et comp. de l'écrit",IF('EDT-1niveau'!C71="CLA","FRANCAIS"&amp;CHAR(10)&amp;"Culture littéraire et artistique",IF('EDT-1niveau'!C71="LO","FRANCAIS"&amp;CHAR(10)&amp;"Langage oral",IF('EDT-1niveau'!C71="L","FRANCAIS"&amp;CHAR(10)&amp;"Lexique",IF('EDT-1niveau'!C71="CM","MATHEMATIQUES"&amp;CHAR(10)&amp;"Calcul mental",IF('EDT-1niveau'!C71="GM","MATHEMATIQUES"&amp;CHAR(10)&amp;"Grandeurs et mesures",IF('EDT-1niveau'!C71="NC","MATHEMATIQUES"&amp;CHAR(10)&amp;"Nombres et calculs",IF('EDT-1niveau'!C71="EG","MATHEMATIQUES"&amp;CHAR(10)&amp;"Espace et Géométrie",IF('EDT-1niveau'!C71="S","Sciences et technologie",IF('EDT-1niveau'!C71="H","Histoire",IF('EDT-1niveau'!C71="Geo","Géographie",IF('EDT-1niveau'!C71="EMC","Enseig. mor. et civ.",IF('EDT-1niveau'!C71="EPS","Educ. phys. et sportive",IF('EDT-1niveau'!C71="EM","Educ. musicale",IF('EDT-1niveau'!C71="AP","Arts plastiques",IF('EDT-1niveau'!C71="HDA","Hist. des arts",IF('EDT-1niveau'!C71="QM","Questionner le monde",IF('EDT-1niveau'!C71="LV","Langue vivante",IF('EDT-1niveau'!C71="APC","Activ. pédag. complémentaires",""))))))))))))))))))))))))))</f>
        <v/>
      </c>
      <c r="G67" s="14" t="str">
        <f t="shared" si="1"/>
        <v/>
      </c>
      <c r="H67" s="100" t="str">
        <f>'EDT-1niveau'!D71</f>
        <v/>
      </c>
      <c r="I67" s="14" t="str">
        <f>IF('EDT-1niveau'!D71="O","FRANCAIS"&amp;CHAR(10)&amp;"Orthographe",IF('EDT-1niveau'!D71="rec","RECREATION",IF('EDT-1niveau'!D71="p","Pause méridienne",IF('EDT-1niveau'!D71="G","FRANCAIS"&amp;CHAR(10)&amp;"Grammaire",IF('EDT-1niveau'!D71="E","FRANCAIS"&amp;CHAR(10)&amp;"Ecriture",IF('EDT-1niveau'!D71="M","MATHEMATIQUES",IF('EDT-1niveau'!D71="F","FRANCAIS",IF('EDT-1niveau'!D71="LC","FRANCAIS"&amp;CHAR(10)&amp;"Lecture et comp. de l'écrit",IF('EDT-1niveau'!D71="CLA","FRANCAIS"&amp;CHAR(10)&amp;"Culture littéraire et artistique",IF('EDT-1niveau'!D71="LO","FRANCAIS"&amp;CHAR(10)&amp;"Langage oral",IF('EDT-1niveau'!D71="L","FRANCAIS"&amp;CHAR(10)&amp;"Lexique",IF('EDT-1niveau'!D71="CM","MATHEMATIQUES"&amp;CHAR(10)&amp;"Calcul mental",IF('EDT-1niveau'!D71="GM","MATHEMATIQUES"&amp;CHAR(10)&amp;"Grandeurs et mesures",IF('EDT-1niveau'!D71="NC","MATHEMATIQUES"&amp;CHAR(10)&amp;"Nombres et calculs",IF('EDT-1niveau'!D71="EG","MATHEMATIQUES"&amp;CHAR(10)&amp;"Espace et Géométrie",IF('EDT-1niveau'!D71="S","Sciences et technologie",IF('EDT-1niveau'!D71="H","Histoire",IF('EDT-1niveau'!D71="Geo","Géographie",IF('EDT-1niveau'!D71="EMC","Enseig. mor. et civ.",IF('EDT-1niveau'!D71="EPS","Educ. phys. et sportive",IF('EDT-1niveau'!D71="EM","Educ. musicale",IF('EDT-1niveau'!D71="AP","Arts plastiques",IF('EDT-1niveau'!D71="HDA","Hist. des arts",IF('EDT-1niveau'!D71="QM","Questionner le monde",IF('EDT-1niveau'!D71="LV","Langue vivante",IF('EDT-1niveau'!D71="APC","Activ. pédag. complémentaires",""))))))))))))))))))))))))))</f>
        <v/>
      </c>
      <c r="J67" s="14" t="str">
        <f t="shared" si="4"/>
        <v/>
      </c>
      <c r="K67" s="100" t="str">
        <f>'EDT-1niveau'!E71</f>
        <v/>
      </c>
      <c r="L67" s="14" t="str">
        <f>IF('EDT-1niveau'!E71="O","FRANCAIS"&amp;CHAR(10)&amp;"Orthographe",IF('EDT-1niveau'!E71="rec","RECREATION",IF('EDT-1niveau'!E71="p","Pause méridienne",IF('EDT-1niveau'!E71="G","FRANCAIS"&amp;CHAR(10)&amp;"Grammaire",IF('EDT-1niveau'!E71="E","FRANCAIS"&amp;CHAR(10)&amp;"Ecriture",IF('EDT-1niveau'!E71="M","MATHEMATIQUES",IF('EDT-1niveau'!E71="F","FRANCAIS",IF('EDT-1niveau'!E71="LC","FRANCAIS"&amp;CHAR(10)&amp;"Lecture et comp. de l'écrit",IF('EDT-1niveau'!E71="CLA","FRANCAIS"&amp;CHAR(10)&amp;"Culture littéraire et artistique",IF('EDT-1niveau'!E71="LO","FRANCAIS"&amp;CHAR(10)&amp;"Langage oral",IF('EDT-1niveau'!E71="L","FRANCAIS"&amp;CHAR(10)&amp;"Lexique",IF('EDT-1niveau'!E71="CM","MATHEMATIQUES"&amp;CHAR(10)&amp;"Calcul mental",IF('EDT-1niveau'!E71="GM","MATHEMATIQUES"&amp;CHAR(10)&amp;"Grandeurs et mesures",IF('EDT-1niveau'!E71="NC","MATHEMATIQUES"&amp;CHAR(10)&amp;"Nombres et calculs",IF('EDT-1niveau'!E71="EG","MATHEMATIQUES"&amp;CHAR(10)&amp;"Espace et Géométrie",IF('EDT-1niveau'!E71="S","Sciences et technologie",IF('EDT-1niveau'!E71="H","Histoire",IF('EDT-1niveau'!E71="Geo","Géographie",IF('EDT-1niveau'!E71="EMC","Enseig. mor. et civ.",IF('EDT-1niveau'!E71="EPS","Educ. phys. et sportive",IF('EDT-1niveau'!E71="EM","Educ. musicale",IF('EDT-1niveau'!E71="AP","Arts plastiques",IF('EDT-1niveau'!E71="HDA","Hist. des arts",IF('EDT-1niveau'!E71="QM","Questionner le monde",IF('EDT-1niveau'!E71="LV","Langue vivante",IF('EDT-1niveau'!E71="APC","Activ. pédag. complémentaires",""))))))))))))))))))))))))))</f>
        <v/>
      </c>
      <c r="M67" s="14" t="str">
        <f t="shared" si="2"/>
        <v/>
      </c>
      <c r="N67" s="100" t="str">
        <f>'EDT-1niveau'!F71</f>
        <v/>
      </c>
      <c r="O67" s="14" t="str">
        <f>IF('EDT-1niveau'!F71="O","FRANCAIS"&amp;CHAR(10)&amp;"Orthographe",IF('EDT-1niveau'!F71="rec","RECREATION",IF('EDT-1niveau'!F71="p","Pause méridienne",IF('EDT-1niveau'!F71="G","FRANCAIS"&amp;CHAR(10)&amp;"Grammaire",IF('EDT-1niveau'!F71="E","FRANCAIS"&amp;CHAR(10)&amp;"Ecriture",IF('EDT-1niveau'!F71="M","MATHEMATIQUES",IF('EDT-1niveau'!F71="F","FRANCAIS",IF('EDT-1niveau'!F71="LC","FRANCAIS"&amp;CHAR(10)&amp;"Lecture et comp. de l'écrit",IF('EDT-1niveau'!F71="CLA","FRANCAIS"&amp;CHAR(10)&amp;"Culture littéraire et artistique",IF('EDT-1niveau'!F71="LO","FRANCAIS"&amp;CHAR(10)&amp;"Langage oral",IF('EDT-1niveau'!F71="L","FRANCAIS"&amp;CHAR(10)&amp;"Lexique",IF('EDT-1niveau'!F71="CM","MATHEMATIQUES"&amp;CHAR(10)&amp;"Calcul mental",IF('EDT-1niveau'!F71="GM","MATHEMATIQUES"&amp;CHAR(10)&amp;"Grandeurs et mesures",IF('EDT-1niveau'!F71="NC","MATHEMATIQUES"&amp;CHAR(10)&amp;"Nombres et calculs",IF('EDT-1niveau'!F71="EG","MATHEMATIQUES"&amp;CHAR(10)&amp;"Espace et Géométrie",IF('EDT-1niveau'!F71="S","Sciences et technologie",IF('EDT-1niveau'!F71="H","Histoire",IF('EDT-1niveau'!F71="Geo","Géographie",IF('EDT-1niveau'!F71="EMC","Enseig. mor. et civ.",IF('EDT-1niveau'!F71="EPS","Educ. phys. et sportive",IF('EDT-1niveau'!F71="EM","Educ. musicale",IF('EDT-1niveau'!F71="AP","Arts plastiques",IF('EDT-1niveau'!F71="HDA","Hist. des arts",IF('EDT-1niveau'!F71="QM","Questionner le monde",IF('EDT-1niveau'!F71="LV","Langue vivante",IF('EDT-1niveau'!F71="APC","Activ. pédag. complémentaires",""))))))))))))))))))))))))))</f>
        <v/>
      </c>
      <c r="P67" s="39" t="str">
        <f t="shared" si="3"/>
        <v/>
      </c>
    </row>
    <row r="68" spans="1:16" x14ac:dyDescent="0.3">
      <c r="A68" s="4" t="e">
        <f>IF('POUR COMMENCER'!$E$14&gt;=A67,A67+'POUR COMMENCER'!$H$29,"")</f>
        <v>#VALUE!</v>
      </c>
      <c r="B68" s="100" t="str">
        <f>'EDT-1niveau'!B72</f>
        <v/>
      </c>
      <c r="C68" s="14" t="str">
        <f>IF('EDT-1niveau'!B72="O","FRANCAIS"&amp;CHAR(10)&amp;"Orthographe",IF('EDT-1niveau'!B72="rec","RECREATION",IF('EDT-1niveau'!B72="p","Pause méridienne",IF('EDT-1niveau'!B72="G","FRANCAIS"&amp;CHAR(10)&amp;"Grammaire",IF('EDT-1niveau'!B72="E","FRANCAIS"&amp;CHAR(10)&amp;"Ecriture",IF('EDT-1niveau'!B72="M","MATHEMATIQUES",IF('EDT-1niveau'!B72="F","FRANCAIS",IF('EDT-1niveau'!B72="LC","FRANCAIS"&amp;CHAR(10)&amp;"Lecture et comp. de l'écrit",IF('EDT-1niveau'!B72="CLA","FRANCAIS"&amp;CHAR(10)&amp;"Culture littéraire et artistique",IF('EDT-1niveau'!B72="LO","FRANCAIS"&amp;CHAR(10)&amp;"Langage oral",IF('EDT-1niveau'!B72="L","FRANCAIS"&amp;CHAR(10)&amp;"Lexique",IF('EDT-1niveau'!B72="CM","MATHEMATIQUES"&amp;CHAR(10)&amp;"Calcul mental",IF('EDT-1niveau'!B72="GM","MATHEMATIQUES"&amp;CHAR(10)&amp;"Grandeurs et mesures",IF('EDT-1niveau'!B72="NC","MATHEMATIQUES"&amp;CHAR(10)&amp;"Nombres et calculs",IF('EDT-1niveau'!B72="EG","MATHEMATIQUES"&amp;CHAR(10)&amp;"Espace et Géométrie",IF('EDT-1niveau'!B72="S","Sciences et technologie",IF('EDT-1niveau'!B72="H","Histoire",IF('EDT-1niveau'!B72="Geo","Géographie",IF('EDT-1niveau'!B72="EMC","Enseig. mor. et civ.",IF('EDT-1niveau'!B72="EPS","Educ. phys. et sportive",IF('EDT-1niveau'!B72="EM","Educ. musicale",IF('EDT-1niveau'!B72="AP","Arts plastiques",IF('EDT-1niveau'!B72="HDA","Hist. des arts",IF('EDT-1niveau'!B72="QM","Questionner le monde",IF('EDT-1niveau'!B72="LV","Langue vivante",IF('EDT-1niveau'!B72="APC","Activ. pédag. complémentaires",""))))))))))))))))))))))))))</f>
        <v/>
      </c>
      <c r="D68" s="14" t="str">
        <f t="shared" si="0"/>
        <v/>
      </c>
      <c r="E68" s="100" t="str">
        <f>'EDT-1niveau'!C72</f>
        <v/>
      </c>
      <c r="F68" s="14" t="str">
        <f>IF('EDT-1niveau'!C72="O","FRANCAIS"&amp;CHAR(10)&amp;"Orthographe",IF('EDT-1niveau'!C72="rec","RECREATION",IF('EDT-1niveau'!C72="p","Pause méridienne",IF('EDT-1niveau'!C72="G","FRANCAIS"&amp;CHAR(10)&amp;"Grammaire",IF('EDT-1niveau'!C72="E","FRANCAIS"&amp;CHAR(10)&amp;"Ecriture",IF('EDT-1niveau'!C72="M","MATHEMATIQUES",IF('EDT-1niveau'!C72="F","FRANCAIS",IF('EDT-1niveau'!C72="LC","FRANCAIS"&amp;CHAR(10)&amp;"Lecture et comp. de l'écrit",IF('EDT-1niveau'!C72="CLA","FRANCAIS"&amp;CHAR(10)&amp;"Culture littéraire et artistique",IF('EDT-1niveau'!C72="LO","FRANCAIS"&amp;CHAR(10)&amp;"Langage oral",IF('EDT-1niveau'!C72="L","FRANCAIS"&amp;CHAR(10)&amp;"Lexique",IF('EDT-1niveau'!C72="CM","MATHEMATIQUES"&amp;CHAR(10)&amp;"Calcul mental",IF('EDT-1niveau'!C72="GM","MATHEMATIQUES"&amp;CHAR(10)&amp;"Grandeurs et mesures",IF('EDT-1niveau'!C72="NC","MATHEMATIQUES"&amp;CHAR(10)&amp;"Nombres et calculs",IF('EDT-1niveau'!C72="EG","MATHEMATIQUES"&amp;CHAR(10)&amp;"Espace et Géométrie",IF('EDT-1niveau'!C72="S","Sciences et technologie",IF('EDT-1niveau'!C72="H","Histoire",IF('EDT-1niveau'!C72="Geo","Géographie",IF('EDT-1niveau'!C72="EMC","Enseig. mor. et civ.",IF('EDT-1niveau'!C72="EPS","Educ. phys. et sportive",IF('EDT-1niveau'!C72="EM","Educ. musicale",IF('EDT-1niveau'!C72="AP","Arts plastiques",IF('EDT-1niveau'!C72="HDA","Hist. des arts",IF('EDT-1niveau'!C72="QM","Questionner le monde",IF('EDT-1niveau'!C72="LV","Langue vivante",IF('EDT-1niveau'!C72="APC","Activ. pédag. complémentaires",""))))))))))))))))))))))))))</f>
        <v/>
      </c>
      <c r="G68" s="14" t="str">
        <f t="shared" si="1"/>
        <v/>
      </c>
      <c r="H68" s="100" t="str">
        <f>'EDT-1niveau'!D72</f>
        <v/>
      </c>
      <c r="I68" s="14" t="str">
        <f>IF('EDT-1niveau'!D72="O","FRANCAIS"&amp;CHAR(10)&amp;"Orthographe",IF('EDT-1niveau'!D72="rec","RECREATION",IF('EDT-1niveau'!D72="p","Pause méridienne",IF('EDT-1niveau'!D72="G","FRANCAIS"&amp;CHAR(10)&amp;"Grammaire",IF('EDT-1niveau'!D72="E","FRANCAIS"&amp;CHAR(10)&amp;"Ecriture",IF('EDT-1niveau'!D72="M","MATHEMATIQUES",IF('EDT-1niveau'!D72="F","FRANCAIS",IF('EDT-1niveau'!D72="LC","FRANCAIS"&amp;CHAR(10)&amp;"Lecture et comp. de l'écrit",IF('EDT-1niveau'!D72="CLA","FRANCAIS"&amp;CHAR(10)&amp;"Culture littéraire et artistique",IF('EDT-1niveau'!D72="LO","FRANCAIS"&amp;CHAR(10)&amp;"Langage oral",IF('EDT-1niveau'!D72="L","FRANCAIS"&amp;CHAR(10)&amp;"Lexique",IF('EDT-1niveau'!D72="CM","MATHEMATIQUES"&amp;CHAR(10)&amp;"Calcul mental",IF('EDT-1niveau'!D72="GM","MATHEMATIQUES"&amp;CHAR(10)&amp;"Grandeurs et mesures",IF('EDT-1niveau'!D72="NC","MATHEMATIQUES"&amp;CHAR(10)&amp;"Nombres et calculs",IF('EDT-1niveau'!D72="EG","MATHEMATIQUES"&amp;CHAR(10)&amp;"Espace et Géométrie",IF('EDT-1niveau'!D72="S","Sciences et technologie",IF('EDT-1niveau'!D72="H","Histoire",IF('EDT-1niveau'!D72="Geo","Géographie",IF('EDT-1niveau'!D72="EMC","Enseig. mor. et civ.",IF('EDT-1niveau'!D72="EPS","Educ. phys. et sportive",IF('EDT-1niveau'!D72="EM","Educ. musicale",IF('EDT-1niveau'!D72="AP","Arts plastiques",IF('EDT-1niveau'!D72="HDA","Hist. des arts",IF('EDT-1niveau'!D72="QM","Questionner le monde",IF('EDT-1niveau'!D72="LV","Langue vivante",IF('EDT-1niveau'!D72="APC","Activ. pédag. complémentaires",""))))))))))))))))))))))))))</f>
        <v/>
      </c>
      <c r="J68" s="14" t="str">
        <f t="shared" si="4"/>
        <v/>
      </c>
      <c r="K68" s="100" t="str">
        <f>'EDT-1niveau'!E72</f>
        <v/>
      </c>
      <c r="L68" s="14" t="str">
        <f>IF('EDT-1niveau'!E72="O","FRANCAIS"&amp;CHAR(10)&amp;"Orthographe",IF('EDT-1niveau'!E72="rec","RECREATION",IF('EDT-1niveau'!E72="p","Pause méridienne",IF('EDT-1niveau'!E72="G","FRANCAIS"&amp;CHAR(10)&amp;"Grammaire",IF('EDT-1niveau'!E72="E","FRANCAIS"&amp;CHAR(10)&amp;"Ecriture",IF('EDT-1niveau'!E72="M","MATHEMATIQUES",IF('EDT-1niveau'!E72="F","FRANCAIS",IF('EDT-1niveau'!E72="LC","FRANCAIS"&amp;CHAR(10)&amp;"Lecture et comp. de l'écrit",IF('EDT-1niveau'!E72="CLA","FRANCAIS"&amp;CHAR(10)&amp;"Culture littéraire et artistique",IF('EDT-1niveau'!E72="LO","FRANCAIS"&amp;CHAR(10)&amp;"Langage oral",IF('EDT-1niveau'!E72="L","FRANCAIS"&amp;CHAR(10)&amp;"Lexique",IF('EDT-1niveau'!E72="CM","MATHEMATIQUES"&amp;CHAR(10)&amp;"Calcul mental",IF('EDT-1niveau'!E72="GM","MATHEMATIQUES"&amp;CHAR(10)&amp;"Grandeurs et mesures",IF('EDT-1niveau'!E72="NC","MATHEMATIQUES"&amp;CHAR(10)&amp;"Nombres et calculs",IF('EDT-1niveau'!E72="EG","MATHEMATIQUES"&amp;CHAR(10)&amp;"Espace et Géométrie",IF('EDT-1niveau'!E72="S","Sciences et technologie",IF('EDT-1niveau'!E72="H","Histoire",IF('EDT-1niveau'!E72="Geo","Géographie",IF('EDT-1niveau'!E72="EMC","Enseig. mor. et civ.",IF('EDT-1niveau'!E72="EPS","Educ. phys. et sportive",IF('EDT-1niveau'!E72="EM","Educ. musicale",IF('EDT-1niveau'!E72="AP","Arts plastiques",IF('EDT-1niveau'!E72="HDA","Hist. des arts",IF('EDT-1niveau'!E72="QM","Questionner le monde",IF('EDT-1niveau'!E72="LV","Langue vivante",IF('EDT-1niveau'!E72="APC","Activ. pédag. complémentaires",""))))))))))))))))))))))))))</f>
        <v/>
      </c>
      <c r="M68" s="14" t="str">
        <f t="shared" si="2"/>
        <v/>
      </c>
      <c r="N68" s="100" t="str">
        <f>'EDT-1niveau'!F72</f>
        <v/>
      </c>
      <c r="O68" s="14" t="str">
        <f>IF('EDT-1niveau'!F72="O","FRANCAIS"&amp;CHAR(10)&amp;"Orthographe",IF('EDT-1niveau'!F72="rec","RECREATION",IF('EDT-1niveau'!F72="p","Pause méridienne",IF('EDT-1niveau'!F72="G","FRANCAIS"&amp;CHAR(10)&amp;"Grammaire",IF('EDT-1niveau'!F72="E","FRANCAIS"&amp;CHAR(10)&amp;"Ecriture",IF('EDT-1niveau'!F72="M","MATHEMATIQUES",IF('EDT-1niveau'!F72="F","FRANCAIS",IF('EDT-1niveau'!F72="LC","FRANCAIS"&amp;CHAR(10)&amp;"Lecture et comp. de l'écrit",IF('EDT-1niveau'!F72="CLA","FRANCAIS"&amp;CHAR(10)&amp;"Culture littéraire et artistique",IF('EDT-1niveau'!F72="LO","FRANCAIS"&amp;CHAR(10)&amp;"Langage oral",IF('EDT-1niveau'!F72="L","FRANCAIS"&amp;CHAR(10)&amp;"Lexique",IF('EDT-1niveau'!F72="CM","MATHEMATIQUES"&amp;CHAR(10)&amp;"Calcul mental",IF('EDT-1niveau'!F72="GM","MATHEMATIQUES"&amp;CHAR(10)&amp;"Grandeurs et mesures",IF('EDT-1niveau'!F72="NC","MATHEMATIQUES"&amp;CHAR(10)&amp;"Nombres et calculs",IF('EDT-1niveau'!F72="EG","MATHEMATIQUES"&amp;CHAR(10)&amp;"Espace et Géométrie",IF('EDT-1niveau'!F72="S","Sciences et technologie",IF('EDT-1niveau'!F72="H","Histoire",IF('EDT-1niveau'!F72="Geo","Géographie",IF('EDT-1niveau'!F72="EMC","Enseig. mor. et civ.",IF('EDT-1niveau'!F72="EPS","Educ. phys. et sportive",IF('EDT-1niveau'!F72="EM","Educ. musicale",IF('EDT-1niveau'!F72="AP","Arts plastiques",IF('EDT-1niveau'!F72="HDA","Hist. des arts",IF('EDT-1niveau'!F72="QM","Questionner le monde",IF('EDT-1niveau'!F72="LV","Langue vivante",IF('EDT-1niveau'!F72="APC","Activ. pédag. complémentaires",""))))))))))))))))))))))))))</f>
        <v/>
      </c>
      <c r="P68" s="39" t="str">
        <f t="shared" si="3"/>
        <v/>
      </c>
    </row>
    <row r="69" spans="1:16" x14ac:dyDescent="0.3">
      <c r="A69" s="4" t="e">
        <f>IF('POUR COMMENCER'!$E$14&gt;=A68,A68+'POUR COMMENCER'!$H$29,"")</f>
        <v>#VALUE!</v>
      </c>
      <c r="B69" s="100" t="str">
        <f>'EDT-1niveau'!B73</f>
        <v/>
      </c>
      <c r="C69" s="14" t="str">
        <f>IF('EDT-1niveau'!B73="O","FRANCAIS"&amp;CHAR(10)&amp;"Orthographe",IF('EDT-1niveau'!B73="rec","RECREATION",IF('EDT-1niveau'!B73="p","Pause méridienne",IF('EDT-1niveau'!B73="G","FRANCAIS"&amp;CHAR(10)&amp;"Grammaire",IF('EDT-1niveau'!B73="E","FRANCAIS"&amp;CHAR(10)&amp;"Ecriture",IF('EDT-1niveau'!B73="M","MATHEMATIQUES",IF('EDT-1niveau'!B73="F","FRANCAIS",IF('EDT-1niveau'!B73="LC","FRANCAIS"&amp;CHAR(10)&amp;"Lecture et comp. de l'écrit",IF('EDT-1niveau'!B73="CLA","FRANCAIS"&amp;CHAR(10)&amp;"Culture littéraire et artistique",IF('EDT-1niveau'!B73="LO","FRANCAIS"&amp;CHAR(10)&amp;"Langage oral",IF('EDT-1niveau'!B73="L","FRANCAIS"&amp;CHAR(10)&amp;"Lexique",IF('EDT-1niveau'!B73="CM","MATHEMATIQUES"&amp;CHAR(10)&amp;"Calcul mental",IF('EDT-1niveau'!B73="GM","MATHEMATIQUES"&amp;CHAR(10)&amp;"Grandeurs et mesures",IF('EDT-1niveau'!B73="NC","MATHEMATIQUES"&amp;CHAR(10)&amp;"Nombres et calculs",IF('EDT-1niveau'!B73="EG","MATHEMATIQUES"&amp;CHAR(10)&amp;"Espace et Géométrie",IF('EDT-1niveau'!B73="S","Sciences et technologie",IF('EDT-1niveau'!B73="H","Histoire",IF('EDT-1niveau'!B73="Geo","Géographie",IF('EDT-1niveau'!B73="EMC","Enseig. mor. et civ.",IF('EDT-1niveau'!B73="EPS","Educ. phys. et sportive",IF('EDT-1niveau'!B73="EM","Educ. musicale",IF('EDT-1niveau'!B73="AP","Arts plastiques",IF('EDT-1niveau'!B73="HDA","Hist. des arts",IF('EDT-1niveau'!B73="QM","Questionner le monde",IF('EDT-1niveau'!B73="LV","Langue vivante",IF('EDT-1niveau'!B73="APC","Activ. pédag. complémentaires",""))))))))))))))))))))))))))</f>
        <v/>
      </c>
      <c r="D69" s="14" t="str">
        <f t="shared" ref="D69:D132" si="5">IF(C69&lt;&gt;"","LUNDI","")</f>
        <v/>
      </c>
      <c r="E69" s="100" t="str">
        <f>'EDT-1niveau'!C73</f>
        <v/>
      </c>
      <c r="F69" s="14" t="str">
        <f>IF('EDT-1niveau'!C73="O","FRANCAIS"&amp;CHAR(10)&amp;"Orthographe",IF('EDT-1niveau'!C73="rec","RECREATION",IF('EDT-1niveau'!C73="p","Pause méridienne",IF('EDT-1niveau'!C73="G","FRANCAIS"&amp;CHAR(10)&amp;"Grammaire",IF('EDT-1niveau'!C73="E","FRANCAIS"&amp;CHAR(10)&amp;"Ecriture",IF('EDT-1niveau'!C73="M","MATHEMATIQUES",IF('EDT-1niveau'!C73="F","FRANCAIS",IF('EDT-1niveau'!C73="LC","FRANCAIS"&amp;CHAR(10)&amp;"Lecture et comp. de l'écrit",IF('EDT-1niveau'!C73="CLA","FRANCAIS"&amp;CHAR(10)&amp;"Culture littéraire et artistique",IF('EDT-1niveau'!C73="LO","FRANCAIS"&amp;CHAR(10)&amp;"Langage oral",IF('EDT-1niveau'!C73="L","FRANCAIS"&amp;CHAR(10)&amp;"Lexique",IF('EDT-1niveau'!C73="CM","MATHEMATIQUES"&amp;CHAR(10)&amp;"Calcul mental",IF('EDT-1niveau'!C73="GM","MATHEMATIQUES"&amp;CHAR(10)&amp;"Grandeurs et mesures",IF('EDT-1niveau'!C73="NC","MATHEMATIQUES"&amp;CHAR(10)&amp;"Nombres et calculs",IF('EDT-1niveau'!C73="EG","MATHEMATIQUES"&amp;CHAR(10)&amp;"Espace et Géométrie",IF('EDT-1niveau'!C73="S","Sciences et technologie",IF('EDT-1niveau'!C73="H","Histoire",IF('EDT-1niveau'!C73="Geo","Géographie",IF('EDT-1niveau'!C73="EMC","Enseig. mor. et civ.",IF('EDT-1niveau'!C73="EPS","Educ. phys. et sportive",IF('EDT-1niveau'!C73="EM","Educ. musicale",IF('EDT-1niveau'!C73="AP","Arts plastiques",IF('EDT-1niveau'!C73="HDA","Hist. des arts",IF('EDT-1niveau'!C73="QM","Questionner le monde",IF('EDT-1niveau'!C73="LV","Langue vivante",IF('EDT-1niveau'!C73="APC","Activ. pédag. complémentaires",""))))))))))))))))))))))))))</f>
        <v/>
      </c>
      <c r="G69" s="14" t="str">
        <f t="shared" ref="G69:G132" si="6">IF(F69&lt;&gt;"","MARDI","")</f>
        <v/>
      </c>
      <c r="H69" s="100" t="str">
        <f>'EDT-1niveau'!D73</f>
        <v/>
      </c>
      <c r="I69" s="14" t="str">
        <f>IF('EDT-1niveau'!D73="O","FRANCAIS"&amp;CHAR(10)&amp;"Orthographe",IF('EDT-1niveau'!D73="rec","RECREATION",IF('EDT-1niveau'!D73="p","Pause méridienne",IF('EDT-1niveau'!D73="G","FRANCAIS"&amp;CHAR(10)&amp;"Grammaire",IF('EDT-1niveau'!D73="E","FRANCAIS"&amp;CHAR(10)&amp;"Ecriture",IF('EDT-1niveau'!D73="M","MATHEMATIQUES",IF('EDT-1niveau'!D73="F","FRANCAIS",IF('EDT-1niveau'!D73="LC","FRANCAIS"&amp;CHAR(10)&amp;"Lecture et comp. de l'écrit",IF('EDT-1niveau'!D73="CLA","FRANCAIS"&amp;CHAR(10)&amp;"Culture littéraire et artistique",IF('EDT-1niveau'!D73="LO","FRANCAIS"&amp;CHAR(10)&amp;"Langage oral",IF('EDT-1niveau'!D73="L","FRANCAIS"&amp;CHAR(10)&amp;"Lexique",IF('EDT-1niveau'!D73="CM","MATHEMATIQUES"&amp;CHAR(10)&amp;"Calcul mental",IF('EDT-1niveau'!D73="GM","MATHEMATIQUES"&amp;CHAR(10)&amp;"Grandeurs et mesures",IF('EDT-1niveau'!D73="NC","MATHEMATIQUES"&amp;CHAR(10)&amp;"Nombres et calculs",IF('EDT-1niveau'!D73="EG","MATHEMATIQUES"&amp;CHAR(10)&amp;"Espace et Géométrie",IF('EDT-1niveau'!D73="S","Sciences et technologie",IF('EDT-1niveau'!D73="H","Histoire",IF('EDT-1niveau'!D73="Geo","Géographie",IF('EDT-1niveau'!D73="EMC","Enseig. mor. et civ.",IF('EDT-1niveau'!D73="EPS","Educ. phys. et sportive",IF('EDT-1niveau'!D73="EM","Educ. musicale",IF('EDT-1niveau'!D73="AP","Arts plastiques",IF('EDT-1niveau'!D73="HDA","Hist. des arts",IF('EDT-1niveau'!D73="QM","Questionner le monde",IF('EDT-1niveau'!D73="LV","Langue vivante",IF('EDT-1niveau'!D73="APC","Activ. pédag. complémentaires",""))))))))))))))))))))))))))</f>
        <v/>
      </c>
      <c r="J69" s="14" t="str">
        <f t="shared" si="4"/>
        <v/>
      </c>
      <c r="K69" s="100" t="str">
        <f>'EDT-1niveau'!E73</f>
        <v/>
      </c>
      <c r="L69" s="14" t="str">
        <f>IF('EDT-1niveau'!E73="O","FRANCAIS"&amp;CHAR(10)&amp;"Orthographe",IF('EDT-1niveau'!E73="rec","RECREATION",IF('EDT-1niveau'!E73="p","Pause méridienne",IF('EDT-1niveau'!E73="G","FRANCAIS"&amp;CHAR(10)&amp;"Grammaire",IF('EDT-1niveau'!E73="E","FRANCAIS"&amp;CHAR(10)&amp;"Ecriture",IF('EDT-1niveau'!E73="M","MATHEMATIQUES",IF('EDT-1niveau'!E73="F","FRANCAIS",IF('EDT-1niveau'!E73="LC","FRANCAIS"&amp;CHAR(10)&amp;"Lecture et comp. de l'écrit",IF('EDT-1niveau'!E73="CLA","FRANCAIS"&amp;CHAR(10)&amp;"Culture littéraire et artistique",IF('EDT-1niveau'!E73="LO","FRANCAIS"&amp;CHAR(10)&amp;"Langage oral",IF('EDT-1niveau'!E73="L","FRANCAIS"&amp;CHAR(10)&amp;"Lexique",IF('EDT-1niveau'!E73="CM","MATHEMATIQUES"&amp;CHAR(10)&amp;"Calcul mental",IF('EDT-1niveau'!E73="GM","MATHEMATIQUES"&amp;CHAR(10)&amp;"Grandeurs et mesures",IF('EDT-1niveau'!E73="NC","MATHEMATIQUES"&amp;CHAR(10)&amp;"Nombres et calculs",IF('EDT-1niveau'!E73="EG","MATHEMATIQUES"&amp;CHAR(10)&amp;"Espace et Géométrie",IF('EDT-1niveau'!E73="S","Sciences et technologie",IF('EDT-1niveau'!E73="H","Histoire",IF('EDT-1niveau'!E73="Geo","Géographie",IF('EDT-1niveau'!E73="EMC","Enseig. mor. et civ.",IF('EDT-1niveau'!E73="EPS","Educ. phys. et sportive",IF('EDT-1niveau'!E73="EM","Educ. musicale",IF('EDT-1niveau'!E73="AP","Arts plastiques",IF('EDT-1niveau'!E73="HDA","Hist. des arts",IF('EDT-1niveau'!E73="QM","Questionner le monde",IF('EDT-1niveau'!E73="LV","Langue vivante",IF('EDT-1niveau'!E73="APC","Activ. pédag. complémentaires",""))))))))))))))))))))))))))</f>
        <v/>
      </c>
      <c r="M69" s="14" t="str">
        <f t="shared" ref="M69:M132" si="7">IF(L69&lt;&gt;"","JEUDI","")</f>
        <v/>
      </c>
      <c r="N69" s="100" t="str">
        <f>'EDT-1niveau'!F73</f>
        <v/>
      </c>
      <c r="O69" s="14" t="str">
        <f>IF('EDT-1niveau'!F73="O","FRANCAIS"&amp;CHAR(10)&amp;"Orthographe",IF('EDT-1niveau'!F73="rec","RECREATION",IF('EDT-1niveau'!F73="p","Pause méridienne",IF('EDT-1niveau'!F73="G","FRANCAIS"&amp;CHAR(10)&amp;"Grammaire",IF('EDT-1niveau'!F73="E","FRANCAIS"&amp;CHAR(10)&amp;"Ecriture",IF('EDT-1niveau'!F73="M","MATHEMATIQUES",IF('EDT-1niveau'!F73="F","FRANCAIS",IF('EDT-1niveau'!F73="LC","FRANCAIS"&amp;CHAR(10)&amp;"Lecture et comp. de l'écrit",IF('EDT-1niveau'!F73="CLA","FRANCAIS"&amp;CHAR(10)&amp;"Culture littéraire et artistique",IF('EDT-1niveau'!F73="LO","FRANCAIS"&amp;CHAR(10)&amp;"Langage oral",IF('EDT-1niveau'!F73="L","FRANCAIS"&amp;CHAR(10)&amp;"Lexique",IF('EDT-1niveau'!F73="CM","MATHEMATIQUES"&amp;CHAR(10)&amp;"Calcul mental",IF('EDT-1niveau'!F73="GM","MATHEMATIQUES"&amp;CHAR(10)&amp;"Grandeurs et mesures",IF('EDT-1niveau'!F73="NC","MATHEMATIQUES"&amp;CHAR(10)&amp;"Nombres et calculs",IF('EDT-1niveau'!F73="EG","MATHEMATIQUES"&amp;CHAR(10)&amp;"Espace et Géométrie",IF('EDT-1niveau'!F73="S","Sciences et technologie",IF('EDT-1niveau'!F73="H","Histoire",IF('EDT-1niveau'!F73="Geo","Géographie",IF('EDT-1niveau'!F73="EMC","Enseig. mor. et civ.",IF('EDT-1niveau'!F73="EPS","Educ. phys. et sportive",IF('EDT-1niveau'!F73="EM","Educ. musicale",IF('EDT-1niveau'!F73="AP","Arts plastiques",IF('EDT-1niveau'!F73="HDA","Hist. des arts",IF('EDT-1niveau'!F73="QM","Questionner le monde",IF('EDT-1niveau'!F73="LV","Langue vivante",IF('EDT-1niveau'!F73="APC","Activ. pédag. complémentaires",""))))))))))))))))))))))))))</f>
        <v/>
      </c>
      <c r="P69" s="39" t="str">
        <f t="shared" ref="P69:P132" si="8">IF(O69&lt;&gt;"","VENDREDI","")</f>
        <v/>
      </c>
    </row>
    <row r="70" spans="1:16" x14ac:dyDescent="0.3">
      <c r="A70" s="4" t="e">
        <f>IF('POUR COMMENCER'!$E$14&gt;=A69,A69+'POUR COMMENCER'!$H$29,"")</f>
        <v>#VALUE!</v>
      </c>
      <c r="B70" s="100" t="str">
        <f>'EDT-1niveau'!B74</f>
        <v/>
      </c>
      <c r="C70" s="14" t="str">
        <f>IF('EDT-1niveau'!B74="O","FRANCAIS"&amp;CHAR(10)&amp;"Orthographe",IF('EDT-1niveau'!B74="rec","RECREATION",IF('EDT-1niveau'!B74="p","Pause méridienne",IF('EDT-1niveau'!B74="G","FRANCAIS"&amp;CHAR(10)&amp;"Grammaire",IF('EDT-1niveau'!B74="E","FRANCAIS"&amp;CHAR(10)&amp;"Ecriture",IF('EDT-1niveau'!B74="M","MATHEMATIQUES",IF('EDT-1niveau'!B74="F","FRANCAIS",IF('EDT-1niveau'!B74="LC","FRANCAIS"&amp;CHAR(10)&amp;"Lecture et comp. de l'écrit",IF('EDT-1niveau'!B74="CLA","FRANCAIS"&amp;CHAR(10)&amp;"Culture littéraire et artistique",IF('EDT-1niveau'!B74="LO","FRANCAIS"&amp;CHAR(10)&amp;"Langage oral",IF('EDT-1niveau'!B74="L","FRANCAIS"&amp;CHAR(10)&amp;"Lexique",IF('EDT-1niveau'!B74="CM","MATHEMATIQUES"&amp;CHAR(10)&amp;"Calcul mental",IF('EDT-1niveau'!B74="GM","MATHEMATIQUES"&amp;CHAR(10)&amp;"Grandeurs et mesures",IF('EDT-1niveau'!B74="NC","MATHEMATIQUES"&amp;CHAR(10)&amp;"Nombres et calculs",IF('EDT-1niveau'!B74="EG","MATHEMATIQUES"&amp;CHAR(10)&amp;"Espace et Géométrie",IF('EDT-1niveau'!B74="S","Sciences et technologie",IF('EDT-1niveau'!B74="H","Histoire",IF('EDT-1niveau'!B74="Geo","Géographie",IF('EDT-1niveau'!B74="EMC","Enseig. mor. et civ.",IF('EDT-1niveau'!B74="EPS","Educ. phys. et sportive",IF('EDT-1niveau'!B74="EM","Educ. musicale",IF('EDT-1niveau'!B74="AP","Arts plastiques",IF('EDT-1niveau'!B74="HDA","Hist. des arts",IF('EDT-1niveau'!B74="QM","Questionner le monde",IF('EDT-1niveau'!B74="LV","Langue vivante",IF('EDT-1niveau'!B74="APC","Activ. pédag. complémentaires",""))))))))))))))))))))))))))</f>
        <v/>
      </c>
      <c r="D70" s="14" t="str">
        <f t="shared" si="5"/>
        <v/>
      </c>
      <c r="E70" s="100" t="str">
        <f>'EDT-1niveau'!C74</f>
        <v/>
      </c>
      <c r="F70" s="14" t="str">
        <f>IF('EDT-1niveau'!C74="O","FRANCAIS"&amp;CHAR(10)&amp;"Orthographe",IF('EDT-1niveau'!C74="rec","RECREATION",IF('EDT-1niveau'!C74="p","Pause méridienne",IF('EDT-1niveau'!C74="G","FRANCAIS"&amp;CHAR(10)&amp;"Grammaire",IF('EDT-1niveau'!C74="E","FRANCAIS"&amp;CHAR(10)&amp;"Ecriture",IF('EDT-1niveau'!C74="M","MATHEMATIQUES",IF('EDT-1niveau'!C74="F","FRANCAIS",IF('EDT-1niveau'!C74="LC","FRANCAIS"&amp;CHAR(10)&amp;"Lecture et comp. de l'écrit",IF('EDT-1niveau'!C74="CLA","FRANCAIS"&amp;CHAR(10)&amp;"Culture littéraire et artistique",IF('EDT-1niveau'!C74="LO","FRANCAIS"&amp;CHAR(10)&amp;"Langage oral",IF('EDT-1niveau'!C74="L","FRANCAIS"&amp;CHAR(10)&amp;"Lexique",IF('EDT-1niveau'!C74="CM","MATHEMATIQUES"&amp;CHAR(10)&amp;"Calcul mental",IF('EDT-1niveau'!C74="GM","MATHEMATIQUES"&amp;CHAR(10)&amp;"Grandeurs et mesures",IF('EDT-1niveau'!C74="NC","MATHEMATIQUES"&amp;CHAR(10)&amp;"Nombres et calculs",IF('EDT-1niveau'!C74="EG","MATHEMATIQUES"&amp;CHAR(10)&amp;"Espace et Géométrie",IF('EDT-1niveau'!C74="S","Sciences et technologie",IF('EDT-1niveau'!C74="H","Histoire",IF('EDT-1niveau'!C74="Geo","Géographie",IF('EDT-1niveau'!C74="EMC","Enseig. mor. et civ.",IF('EDT-1niveau'!C74="EPS","Educ. phys. et sportive",IF('EDT-1niveau'!C74="EM","Educ. musicale",IF('EDT-1niveau'!C74="AP","Arts plastiques",IF('EDT-1niveau'!C74="HDA","Hist. des arts",IF('EDT-1niveau'!C74="QM","Questionner le monde",IF('EDT-1niveau'!C74="LV","Langue vivante",IF('EDT-1niveau'!C74="APC","Activ. pédag. complémentaires",""))))))))))))))))))))))))))</f>
        <v/>
      </c>
      <c r="G70" s="14" t="str">
        <f t="shared" si="6"/>
        <v/>
      </c>
      <c r="H70" s="100" t="str">
        <f>'EDT-1niveau'!D74</f>
        <v/>
      </c>
      <c r="I70" s="14" t="str">
        <f>IF('EDT-1niveau'!D74="O","FRANCAIS"&amp;CHAR(10)&amp;"Orthographe",IF('EDT-1niveau'!D74="rec","RECREATION",IF('EDT-1niveau'!D74="p","Pause méridienne",IF('EDT-1niveau'!D74="G","FRANCAIS"&amp;CHAR(10)&amp;"Grammaire",IF('EDT-1niveau'!D74="E","FRANCAIS"&amp;CHAR(10)&amp;"Ecriture",IF('EDT-1niveau'!D74="M","MATHEMATIQUES",IF('EDT-1niveau'!D74="F","FRANCAIS",IF('EDT-1niveau'!D74="LC","FRANCAIS"&amp;CHAR(10)&amp;"Lecture et comp. de l'écrit",IF('EDT-1niveau'!D74="CLA","FRANCAIS"&amp;CHAR(10)&amp;"Culture littéraire et artistique",IF('EDT-1niveau'!D74="LO","FRANCAIS"&amp;CHAR(10)&amp;"Langage oral",IF('EDT-1niveau'!D74="L","FRANCAIS"&amp;CHAR(10)&amp;"Lexique",IF('EDT-1niveau'!D74="CM","MATHEMATIQUES"&amp;CHAR(10)&amp;"Calcul mental",IF('EDT-1niveau'!D74="GM","MATHEMATIQUES"&amp;CHAR(10)&amp;"Grandeurs et mesures",IF('EDT-1niveau'!D74="NC","MATHEMATIQUES"&amp;CHAR(10)&amp;"Nombres et calculs",IF('EDT-1niveau'!D74="EG","MATHEMATIQUES"&amp;CHAR(10)&amp;"Espace et Géométrie",IF('EDT-1niveau'!D74="S","Sciences et technologie",IF('EDT-1niveau'!D74="H","Histoire",IF('EDT-1niveau'!D74="Geo","Géographie",IF('EDT-1niveau'!D74="EMC","Enseig. mor. et civ.",IF('EDT-1niveau'!D74="EPS","Educ. phys. et sportive",IF('EDT-1niveau'!D74="EM","Educ. musicale",IF('EDT-1niveau'!D74="AP","Arts plastiques",IF('EDT-1niveau'!D74="HDA","Hist. des arts",IF('EDT-1niveau'!D74="QM","Questionner le monde",IF('EDT-1niveau'!D74="LV","Langue vivante",IF('EDT-1niveau'!D74="APC","Activ. pédag. complémentaires",""))))))))))))))))))))))))))</f>
        <v/>
      </c>
      <c r="J70" s="14" t="str">
        <f t="shared" ref="J70:J133" si="9">IF(I70&lt;&gt;"","MERCREDI","")</f>
        <v/>
      </c>
      <c r="K70" s="100" t="str">
        <f>'EDT-1niveau'!E74</f>
        <v/>
      </c>
      <c r="L70" s="14" t="str">
        <f>IF('EDT-1niveau'!E74="O","FRANCAIS"&amp;CHAR(10)&amp;"Orthographe",IF('EDT-1niveau'!E74="rec","RECREATION",IF('EDT-1niveau'!E74="p","Pause méridienne",IF('EDT-1niveau'!E74="G","FRANCAIS"&amp;CHAR(10)&amp;"Grammaire",IF('EDT-1niveau'!E74="E","FRANCAIS"&amp;CHAR(10)&amp;"Ecriture",IF('EDT-1niveau'!E74="M","MATHEMATIQUES",IF('EDT-1niveau'!E74="F","FRANCAIS",IF('EDT-1niveau'!E74="LC","FRANCAIS"&amp;CHAR(10)&amp;"Lecture et comp. de l'écrit",IF('EDT-1niveau'!E74="CLA","FRANCAIS"&amp;CHAR(10)&amp;"Culture littéraire et artistique",IF('EDT-1niveau'!E74="LO","FRANCAIS"&amp;CHAR(10)&amp;"Langage oral",IF('EDT-1niveau'!E74="L","FRANCAIS"&amp;CHAR(10)&amp;"Lexique",IF('EDT-1niveau'!E74="CM","MATHEMATIQUES"&amp;CHAR(10)&amp;"Calcul mental",IF('EDT-1niveau'!E74="GM","MATHEMATIQUES"&amp;CHAR(10)&amp;"Grandeurs et mesures",IF('EDT-1niveau'!E74="NC","MATHEMATIQUES"&amp;CHAR(10)&amp;"Nombres et calculs",IF('EDT-1niveau'!E74="EG","MATHEMATIQUES"&amp;CHAR(10)&amp;"Espace et Géométrie",IF('EDT-1niveau'!E74="S","Sciences et technologie",IF('EDT-1niveau'!E74="H","Histoire",IF('EDT-1niveau'!E74="Geo","Géographie",IF('EDT-1niveau'!E74="EMC","Enseig. mor. et civ.",IF('EDT-1niveau'!E74="EPS","Educ. phys. et sportive",IF('EDT-1niveau'!E74="EM","Educ. musicale",IF('EDT-1niveau'!E74="AP","Arts plastiques",IF('EDT-1niveau'!E74="HDA","Hist. des arts",IF('EDT-1niveau'!E74="QM","Questionner le monde",IF('EDT-1niveau'!E74="LV","Langue vivante",IF('EDT-1niveau'!E74="APC","Activ. pédag. complémentaires",""))))))))))))))))))))))))))</f>
        <v/>
      </c>
      <c r="M70" s="14" t="str">
        <f t="shared" si="7"/>
        <v/>
      </c>
      <c r="N70" s="100" t="str">
        <f>'EDT-1niveau'!F74</f>
        <v/>
      </c>
      <c r="O70" s="14" t="str">
        <f>IF('EDT-1niveau'!F74="O","FRANCAIS"&amp;CHAR(10)&amp;"Orthographe",IF('EDT-1niveau'!F74="rec","RECREATION",IF('EDT-1niveau'!F74="p","Pause méridienne",IF('EDT-1niveau'!F74="G","FRANCAIS"&amp;CHAR(10)&amp;"Grammaire",IF('EDT-1niveau'!F74="E","FRANCAIS"&amp;CHAR(10)&amp;"Ecriture",IF('EDT-1niveau'!F74="M","MATHEMATIQUES",IF('EDT-1niveau'!F74="F","FRANCAIS",IF('EDT-1niveau'!F74="LC","FRANCAIS"&amp;CHAR(10)&amp;"Lecture et comp. de l'écrit",IF('EDT-1niveau'!F74="CLA","FRANCAIS"&amp;CHAR(10)&amp;"Culture littéraire et artistique",IF('EDT-1niveau'!F74="LO","FRANCAIS"&amp;CHAR(10)&amp;"Langage oral",IF('EDT-1niveau'!F74="L","FRANCAIS"&amp;CHAR(10)&amp;"Lexique",IF('EDT-1niveau'!F74="CM","MATHEMATIQUES"&amp;CHAR(10)&amp;"Calcul mental",IF('EDT-1niveau'!F74="GM","MATHEMATIQUES"&amp;CHAR(10)&amp;"Grandeurs et mesures",IF('EDT-1niveau'!F74="NC","MATHEMATIQUES"&amp;CHAR(10)&amp;"Nombres et calculs",IF('EDT-1niveau'!F74="EG","MATHEMATIQUES"&amp;CHAR(10)&amp;"Espace et Géométrie",IF('EDT-1niveau'!F74="S","Sciences et technologie",IF('EDT-1niveau'!F74="H","Histoire",IF('EDT-1niveau'!F74="Geo","Géographie",IF('EDT-1niveau'!F74="EMC","Enseig. mor. et civ.",IF('EDT-1niveau'!F74="EPS","Educ. phys. et sportive",IF('EDT-1niveau'!F74="EM","Educ. musicale",IF('EDT-1niveau'!F74="AP","Arts plastiques",IF('EDT-1niveau'!F74="HDA","Hist. des arts",IF('EDT-1niveau'!F74="QM","Questionner le monde",IF('EDT-1niveau'!F74="LV","Langue vivante",IF('EDT-1niveau'!F74="APC","Activ. pédag. complémentaires",""))))))))))))))))))))))))))</f>
        <v/>
      </c>
      <c r="P70" s="39" t="str">
        <f t="shared" si="8"/>
        <v/>
      </c>
    </row>
    <row r="71" spans="1:16" x14ac:dyDescent="0.3">
      <c r="A71" s="4" t="e">
        <f>IF('POUR COMMENCER'!$E$14&gt;=A70,A70+'POUR COMMENCER'!$H$29,"")</f>
        <v>#VALUE!</v>
      </c>
      <c r="B71" s="100" t="str">
        <f>'EDT-1niveau'!B75</f>
        <v/>
      </c>
      <c r="C71" s="14" t="str">
        <f>IF('EDT-1niveau'!B75="O","FRANCAIS"&amp;CHAR(10)&amp;"Orthographe",IF('EDT-1niveau'!B75="rec","RECREATION",IF('EDT-1niveau'!B75="p","Pause méridienne",IF('EDT-1niveau'!B75="G","FRANCAIS"&amp;CHAR(10)&amp;"Grammaire",IF('EDT-1niveau'!B75="E","FRANCAIS"&amp;CHAR(10)&amp;"Ecriture",IF('EDT-1niveau'!B75="M","MATHEMATIQUES",IF('EDT-1niveau'!B75="F","FRANCAIS",IF('EDT-1niveau'!B75="LC","FRANCAIS"&amp;CHAR(10)&amp;"Lecture et comp. de l'écrit",IF('EDT-1niveau'!B75="CLA","FRANCAIS"&amp;CHAR(10)&amp;"Culture littéraire et artistique",IF('EDT-1niveau'!B75="LO","FRANCAIS"&amp;CHAR(10)&amp;"Langage oral",IF('EDT-1niveau'!B75="L","FRANCAIS"&amp;CHAR(10)&amp;"Lexique",IF('EDT-1niveau'!B75="CM","MATHEMATIQUES"&amp;CHAR(10)&amp;"Calcul mental",IF('EDT-1niveau'!B75="GM","MATHEMATIQUES"&amp;CHAR(10)&amp;"Grandeurs et mesures",IF('EDT-1niveau'!B75="NC","MATHEMATIQUES"&amp;CHAR(10)&amp;"Nombres et calculs",IF('EDT-1niveau'!B75="EG","MATHEMATIQUES"&amp;CHAR(10)&amp;"Espace et Géométrie",IF('EDT-1niveau'!B75="S","Sciences et technologie",IF('EDT-1niveau'!B75="H","Histoire",IF('EDT-1niveau'!B75="Geo","Géographie",IF('EDT-1niveau'!B75="EMC","Enseig. mor. et civ.",IF('EDT-1niveau'!B75="EPS","Educ. phys. et sportive",IF('EDT-1niveau'!B75="EM","Educ. musicale",IF('EDT-1niveau'!B75="AP","Arts plastiques",IF('EDT-1niveau'!B75="HDA","Hist. des arts",IF('EDT-1niveau'!B75="QM","Questionner le monde",IF('EDT-1niveau'!B75="LV","Langue vivante",IF('EDT-1niveau'!B75="APC","Activ. pédag. complémentaires",""))))))))))))))))))))))))))</f>
        <v/>
      </c>
      <c r="D71" s="14" t="str">
        <f t="shared" si="5"/>
        <v/>
      </c>
      <c r="E71" s="100" t="str">
        <f>'EDT-1niveau'!C75</f>
        <v/>
      </c>
      <c r="F71" s="14" t="str">
        <f>IF('EDT-1niveau'!C75="O","FRANCAIS"&amp;CHAR(10)&amp;"Orthographe",IF('EDT-1niveau'!C75="rec","RECREATION",IF('EDT-1niveau'!C75="p","Pause méridienne",IF('EDT-1niveau'!C75="G","FRANCAIS"&amp;CHAR(10)&amp;"Grammaire",IF('EDT-1niveau'!C75="E","FRANCAIS"&amp;CHAR(10)&amp;"Ecriture",IF('EDT-1niveau'!C75="M","MATHEMATIQUES",IF('EDT-1niveau'!C75="F","FRANCAIS",IF('EDT-1niveau'!C75="LC","FRANCAIS"&amp;CHAR(10)&amp;"Lecture et comp. de l'écrit",IF('EDT-1niveau'!C75="CLA","FRANCAIS"&amp;CHAR(10)&amp;"Culture littéraire et artistique",IF('EDT-1niveau'!C75="LO","FRANCAIS"&amp;CHAR(10)&amp;"Langage oral",IF('EDT-1niveau'!C75="L","FRANCAIS"&amp;CHAR(10)&amp;"Lexique",IF('EDT-1niveau'!C75="CM","MATHEMATIQUES"&amp;CHAR(10)&amp;"Calcul mental",IF('EDT-1niveau'!C75="GM","MATHEMATIQUES"&amp;CHAR(10)&amp;"Grandeurs et mesures",IF('EDT-1niveau'!C75="NC","MATHEMATIQUES"&amp;CHAR(10)&amp;"Nombres et calculs",IF('EDT-1niveau'!C75="EG","MATHEMATIQUES"&amp;CHAR(10)&amp;"Espace et Géométrie",IF('EDT-1niveau'!C75="S","Sciences et technologie",IF('EDT-1niveau'!C75="H","Histoire",IF('EDT-1niveau'!C75="Geo","Géographie",IF('EDT-1niveau'!C75="EMC","Enseig. mor. et civ.",IF('EDT-1niveau'!C75="EPS","Educ. phys. et sportive",IF('EDT-1niveau'!C75="EM","Educ. musicale",IF('EDT-1niveau'!C75="AP","Arts plastiques",IF('EDT-1niveau'!C75="HDA","Hist. des arts",IF('EDT-1niveau'!C75="QM","Questionner le monde",IF('EDT-1niveau'!C75="LV","Langue vivante",IF('EDT-1niveau'!C75="APC","Activ. pédag. complémentaires",""))))))))))))))))))))))))))</f>
        <v/>
      </c>
      <c r="G71" s="14" t="str">
        <f t="shared" si="6"/>
        <v/>
      </c>
      <c r="H71" s="100" t="str">
        <f>'EDT-1niveau'!D75</f>
        <v/>
      </c>
      <c r="I71" s="14" t="str">
        <f>IF('EDT-1niveau'!D75="O","FRANCAIS"&amp;CHAR(10)&amp;"Orthographe",IF('EDT-1niveau'!D75="rec","RECREATION",IF('EDT-1niveau'!D75="p","Pause méridienne",IF('EDT-1niveau'!D75="G","FRANCAIS"&amp;CHAR(10)&amp;"Grammaire",IF('EDT-1niveau'!D75="E","FRANCAIS"&amp;CHAR(10)&amp;"Ecriture",IF('EDT-1niveau'!D75="M","MATHEMATIQUES",IF('EDT-1niveau'!D75="F","FRANCAIS",IF('EDT-1niveau'!D75="LC","FRANCAIS"&amp;CHAR(10)&amp;"Lecture et comp. de l'écrit",IF('EDT-1niveau'!D75="CLA","FRANCAIS"&amp;CHAR(10)&amp;"Culture littéraire et artistique",IF('EDT-1niveau'!D75="LO","FRANCAIS"&amp;CHAR(10)&amp;"Langage oral",IF('EDT-1niveau'!D75="L","FRANCAIS"&amp;CHAR(10)&amp;"Lexique",IF('EDT-1niveau'!D75="CM","MATHEMATIQUES"&amp;CHAR(10)&amp;"Calcul mental",IF('EDT-1niveau'!D75="GM","MATHEMATIQUES"&amp;CHAR(10)&amp;"Grandeurs et mesures",IF('EDT-1niveau'!D75="NC","MATHEMATIQUES"&amp;CHAR(10)&amp;"Nombres et calculs",IF('EDT-1niveau'!D75="EG","MATHEMATIQUES"&amp;CHAR(10)&amp;"Espace et Géométrie",IF('EDT-1niveau'!D75="S","Sciences et technologie",IF('EDT-1niveau'!D75="H","Histoire",IF('EDT-1niveau'!D75="Geo","Géographie",IF('EDT-1niveau'!D75="EMC","Enseig. mor. et civ.",IF('EDT-1niveau'!D75="EPS","Educ. phys. et sportive",IF('EDT-1niveau'!D75="EM","Educ. musicale",IF('EDT-1niveau'!D75="AP","Arts plastiques",IF('EDT-1niveau'!D75="HDA","Hist. des arts",IF('EDT-1niveau'!D75="QM","Questionner le monde",IF('EDT-1niveau'!D75="LV","Langue vivante",IF('EDT-1niveau'!D75="APC","Activ. pédag. complémentaires",""))))))))))))))))))))))))))</f>
        <v/>
      </c>
      <c r="J71" s="14" t="str">
        <f t="shared" si="9"/>
        <v/>
      </c>
      <c r="K71" s="100" t="str">
        <f>'EDT-1niveau'!E75</f>
        <v/>
      </c>
      <c r="L71" s="14" t="str">
        <f>IF('EDT-1niveau'!E75="O","FRANCAIS"&amp;CHAR(10)&amp;"Orthographe",IF('EDT-1niveau'!E75="rec","RECREATION",IF('EDT-1niveau'!E75="p","Pause méridienne",IF('EDT-1niveau'!E75="G","FRANCAIS"&amp;CHAR(10)&amp;"Grammaire",IF('EDT-1niveau'!E75="E","FRANCAIS"&amp;CHAR(10)&amp;"Ecriture",IF('EDT-1niveau'!E75="M","MATHEMATIQUES",IF('EDT-1niveau'!E75="F","FRANCAIS",IF('EDT-1niveau'!E75="LC","FRANCAIS"&amp;CHAR(10)&amp;"Lecture et comp. de l'écrit",IF('EDT-1niveau'!E75="CLA","FRANCAIS"&amp;CHAR(10)&amp;"Culture littéraire et artistique",IF('EDT-1niveau'!E75="LO","FRANCAIS"&amp;CHAR(10)&amp;"Langage oral",IF('EDT-1niveau'!E75="L","FRANCAIS"&amp;CHAR(10)&amp;"Lexique",IF('EDT-1niveau'!E75="CM","MATHEMATIQUES"&amp;CHAR(10)&amp;"Calcul mental",IF('EDT-1niveau'!E75="GM","MATHEMATIQUES"&amp;CHAR(10)&amp;"Grandeurs et mesures",IF('EDT-1niveau'!E75="NC","MATHEMATIQUES"&amp;CHAR(10)&amp;"Nombres et calculs",IF('EDT-1niveau'!E75="EG","MATHEMATIQUES"&amp;CHAR(10)&amp;"Espace et Géométrie",IF('EDT-1niveau'!E75="S","Sciences et technologie",IF('EDT-1niveau'!E75="H","Histoire",IF('EDT-1niveau'!E75="Geo","Géographie",IF('EDT-1niveau'!E75="EMC","Enseig. mor. et civ.",IF('EDT-1niveau'!E75="EPS","Educ. phys. et sportive",IF('EDT-1niveau'!E75="EM","Educ. musicale",IF('EDT-1niveau'!E75="AP","Arts plastiques",IF('EDT-1niveau'!E75="HDA","Hist. des arts",IF('EDT-1niveau'!E75="QM","Questionner le monde",IF('EDT-1niveau'!E75="LV","Langue vivante",IF('EDT-1niveau'!E75="APC","Activ. pédag. complémentaires",""))))))))))))))))))))))))))</f>
        <v/>
      </c>
      <c r="M71" s="14" t="str">
        <f t="shared" si="7"/>
        <v/>
      </c>
      <c r="N71" s="100" t="str">
        <f>'EDT-1niveau'!F75</f>
        <v/>
      </c>
      <c r="O71" s="14" t="str">
        <f>IF('EDT-1niveau'!F75="O","FRANCAIS"&amp;CHAR(10)&amp;"Orthographe",IF('EDT-1niveau'!F75="rec","RECREATION",IF('EDT-1niveau'!F75="p","Pause méridienne",IF('EDT-1niveau'!F75="G","FRANCAIS"&amp;CHAR(10)&amp;"Grammaire",IF('EDT-1niveau'!F75="E","FRANCAIS"&amp;CHAR(10)&amp;"Ecriture",IF('EDT-1niveau'!F75="M","MATHEMATIQUES",IF('EDT-1niveau'!F75="F","FRANCAIS",IF('EDT-1niveau'!F75="LC","FRANCAIS"&amp;CHAR(10)&amp;"Lecture et comp. de l'écrit",IF('EDT-1niveau'!F75="CLA","FRANCAIS"&amp;CHAR(10)&amp;"Culture littéraire et artistique",IF('EDT-1niveau'!F75="LO","FRANCAIS"&amp;CHAR(10)&amp;"Langage oral",IF('EDT-1niveau'!F75="L","FRANCAIS"&amp;CHAR(10)&amp;"Lexique",IF('EDT-1niveau'!F75="CM","MATHEMATIQUES"&amp;CHAR(10)&amp;"Calcul mental",IF('EDT-1niveau'!F75="GM","MATHEMATIQUES"&amp;CHAR(10)&amp;"Grandeurs et mesures",IF('EDT-1niveau'!F75="NC","MATHEMATIQUES"&amp;CHAR(10)&amp;"Nombres et calculs",IF('EDT-1niveau'!F75="EG","MATHEMATIQUES"&amp;CHAR(10)&amp;"Espace et Géométrie",IF('EDT-1niveau'!F75="S","Sciences et technologie",IF('EDT-1niveau'!F75="H","Histoire",IF('EDT-1niveau'!F75="Geo","Géographie",IF('EDT-1niveau'!F75="EMC","Enseig. mor. et civ.",IF('EDT-1niveau'!F75="EPS","Educ. phys. et sportive",IF('EDT-1niveau'!F75="EM","Educ. musicale",IF('EDT-1niveau'!F75="AP","Arts plastiques",IF('EDT-1niveau'!F75="HDA","Hist. des arts",IF('EDT-1niveau'!F75="QM","Questionner le monde",IF('EDT-1niveau'!F75="LV","Langue vivante",IF('EDT-1niveau'!F75="APC","Activ. pédag. complémentaires",""))))))))))))))))))))))))))</f>
        <v/>
      </c>
      <c r="P71" s="39" t="str">
        <f t="shared" si="8"/>
        <v/>
      </c>
    </row>
    <row r="72" spans="1:16" x14ac:dyDescent="0.3">
      <c r="A72" s="4" t="e">
        <f>IF('POUR COMMENCER'!$E$14&gt;=A71,A71+'POUR COMMENCER'!$H$29,"")</f>
        <v>#VALUE!</v>
      </c>
      <c r="B72" s="100" t="str">
        <f>'EDT-1niveau'!B76</f>
        <v/>
      </c>
      <c r="C72" s="14" t="str">
        <f>IF('EDT-1niveau'!B76="O","FRANCAIS"&amp;CHAR(10)&amp;"Orthographe",IF('EDT-1niveau'!B76="rec","RECREATION",IF('EDT-1niveau'!B76="p","Pause méridienne",IF('EDT-1niveau'!B76="G","FRANCAIS"&amp;CHAR(10)&amp;"Grammaire",IF('EDT-1niveau'!B76="E","FRANCAIS"&amp;CHAR(10)&amp;"Ecriture",IF('EDT-1niveau'!B76="M","MATHEMATIQUES",IF('EDT-1niveau'!B76="F","FRANCAIS",IF('EDT-1niveau'!B76="LC","FRANCAIS"&amp;CHAR(10)&amp;"Lecture et comp. de l'écrit",IF('EDT-1niveau'!B76="CLA","FRANCAIS"&amp;CHAR(10)&amp;"Culture littéraire et artistique",IF('EDT-1niveau'!B76="LO","FRANCAIS"&amp;CHAR(10)&amp;"Langage oral",IF('EDT-1niveau'!B76="L","FRANCAIS"&amp;CHAR(10)&amp;"Lexique",IF('EDT-1niveau'!B76="CM","MATHEMATIQUES"&amp;CHAR(10)&amp;"Calcul mental",IF('EDT-1niveau'!B76="GM","MATHEMATIQUES"&amp;CHAR(10)&amp;"Grandeurs et mesures",IF('EDT-1niveau'!B76="NC","MATHEMATIQUES"&amp;CHAR(10)&amp;"Nombres et calculs",IF('EDT-1niveau'!B76="EG","MATHEMATIQUES"&amp;CHAR(10)&amp;"Espace et Géométrie",IF('EDT-1niveau'!B76="S","Sciences et technologie",IF('EDT-1niveau'!B76="H","Histoire",IF('EDT-1niveau'!B76="Geo","Géographie",IF('EDT-1niveau'!B76="EMC","Enseig. mor. et civ.",IF('EDT-1niveau'!B76="EPS","Educ. phys. et sportive",IF('EDT-1niveau'!B76="EM","Educ. musicale",IF('EDT-1niveau'!B76="AP","Arts plastiques",IF('EDT-1niveau'!B76="HDA","Hist. des arts",IF('EDT-1niveau'!B76="QM","Questionner le monde",IF('EDT-1niveau'!B76="LV","Langue vivante",IF('EDT-1niveau'!B76="APC","Activ. pédag. complémentaires",""))))))))))))))))))))))))))</f>
        <v/>
      </c>
      <c r="D72" s="14" t="str">
        <f t="shared" si="5"/>
        <v/>
      </c>
      <c r="E72" s="100" t="str">
        <f>'EDT-1niveau'!C76</f>
        <v/>
      </c>
      <c r="F72" s="14" t="str">
        <f>IF('EDT-1niveau'!C76="O","FRANCAIS"&amp;CHAR(10)&amp;"Orthographe",IF('EDT-1niveau'!C76="rec","RECREATION",IF('EDT-1niveau'!C76="p","Pause méridienne",IF('EDT-1niveau'!C76="G","FRANCAIS"&amp;CHAR(10)&amp;"Grammaire",IF('EDT-1niveau'!C76="E","FRANCAIS"&amp;CHAR(10)&amp;"Ecriture",IF('EDT-1niveau'!C76="M","MATHEMATIQUES",IF('EDT-1niveau'!C76="F","FRANCAIS",IF('EDT-1niveau'!C76="LC","FRANCAIS"&amp;CHAR(10)&amp;"Lecture et comp. de l'écrit",IF('EDT-1niveau'!C76="CLA","FRANCAIS"&amp;CHAR(10)&amp;"Culture littéraire et artistique",IF('EDT-1niveau'!C76="LO","FRANCAIS"&amp;CHAR(10)&amp;"Langage oral",IF('EDT-1niveau'!C76="L","FRANCAIS"&amp;CHAR(10)&amp;"Lexique",IF('EDT-1niveau'!C76="CM","MATHEMATIQUES"&amp;CHAR(10)&amp;"Calcul mental",IF('EDT-1niveau'!C76="GM","MATHEMATIQUES"&amp;CHAR(10)&amp;"Grandeurs et mesures",IF('EDT-1niveau'!C76="NC","MATHEMATIQUES"&amp;CHAR(10)&amp;"Nombres et calculs",IF('EDT-1niveau'!C76="EG","MATHEMATIQUES"&amp;CHAR(10)&amp;"Espace et Géométrie",IF('EDT-1niveau'!C76="S","Sciences et technologie",IF('EDT-1niveau'!C76="H","Histoire",IF('EDT-1niveau'!C76="Geo","Géographie",IF('EDT-1niveau'!C76="EMC","Enseig. mor. et civ.",IF('EDT-1niveau'!C76="EPS","Educ. phys. et sportive",IF('EDT-1niveau'!C76="EM","Educ. musicale",IF('EDT-1niveau'!C76="AP","Arts plastiques",IF('EDT-1niveau'!C76="HDA","Hist. des arts",IF('EDT-1niveau'!C76="QM","Questionner le monde",IF('EDT-1niveau'!C76="LV","Langue vivante",IF('EDT-1niveau'!C76="APC","Activ. pédag. complémentaires",""))))))))))))))))))))))))))</f>
        <v/>
      </c>
      <c r="G72" s="14" t="str">
        <f t="shared" si="6"/>
        <v/>
      </c>
      <c r="H72" s="100" t="str">
        <f>'EDT-1niveau'!D76</f>
        <v/>
      </c>
      <c r="I72" s="14" t="str">
        <f>IF('EDT-1niveau'!D76="O","FRANCAIS"&amp;CHAR(10)&amp;"Orthographe",IF('EDT-1niveau'!D76="rec","RECREATION",IF('EDT-1niveau'!D76="p","Pause méridienne",IF('EDT-1niveau'!D76="G","FRANCAIS"&amp;CHAR(10)&amp;"Grammaire",IF('EDT-1niveau'!D76="E","FRANCAIS"&amp;CHAR(10)&amp;"Ecriture",IF('EDT-1niveau'!D76="M","MATHEMATIQUES",IF('EDT-1niveau'!D76="F","FRANCAIS",IF('EDT-1niveau'!D76="LC","FRANCAIS"&amp;CHAR(10)&amp;"Lecture et comp. de l'écrit",IF('EDT-1niveau'!D76="CLA","FRANCAIS"&amp;CHAR(10)&amp;"Culture littéraire et artistique",IF('EDT-1niveau'!D76="LO","FRANCAIS"&amp;CHAR(10)&amp;"Langage oral",IF('EDT-1niveau'!D76="L","FRANCAIS"&amp;CHAR(10)&amp;"Lexique",IF('EDT-1niveau'!D76="CM","MATHEMATIQUES"&amp;CHAR(10)&amp;"Calcul mental",IF('EDT-1niveau'!D76="GM","MATHEMATIQUES"&amp;CHAR(10)&amp;"Grandeurs et mesures",IF('EDT-1niveau'!D76="NC","MATHEMATIQUES"&amp;CHAR(10)&amp;"Nombres et calculs",IF('EDT-1niveau'!D76="EG","MATHEMATIQUES"&amp;CHAR(10)&amp;"Espace et Géométrie",IF('EDT-1niveau'!D76="S","Sciences et technologie",IF('EDT-1niveau'!D76="H","Histoire",IF('EDT-1niveau'!D76="Geo","Géographie",IF('EDT-1niveau'!D76="EMC","Enseig. mor. et civ.",IF('EDT-1niveau'!D76="EPS","Educ. phys. et sportive",IF('EDT-1niveau'!D76="EM","Educ. musicale",IF('EDT-1niveau'!D76="AP","Arts plastiques",IF('EDT-1niveau'!D76="HDA","Hist. des arts",IF('EDT-1niveau'!D76="QM","Questionner le monde",IF('EDT-1niveau'!D76="LV","Langue vivante",IF('EDT-1niveau'!D76="APC","Activ. pédag. complémentaires",""))))))))))))))))))))))))))</f>
        <v/>
      </c>
      <c r="J72" s="14" t="str">
        <f t="shared" si="9"/>
        <v/>
      </c>
      <c r="K72" s="100" t="str">
        <f>'EDT-1niveau'!E76</f>
        <v/>
      </c>
      <c r="L72" s="14" t="str">
        <f>IF('EDT-1niveau'!E76="O","FRANCAIS"&amp;CHAR(10)&amp;"Orthographe",IF('EDT-1niveau'!E76="rec","RECREATION",IF('EDT-1niveau'!E76="p","Pause méridienne",IF('EDT-1niveau'!E76="G","FRANCAIS"&amp;CHAR(10)&amp;"Grammaire",IF('EDT-1niveau'!E76="E","FRANCAIS"&amp;CHAR(10)&amp;"Ecriture",IF('EDT-1niveau'!E76="M","MATHEMATIQUES",IF('EDT-1niveau'!E76="F","FRANCAIS",IF('EDT-1niveau'!E76="LC","FRANCAIS"&amp;CHAR(10)&amp;"Lecture et comp. de l'écrit",IF('EDT-1niveau'!E76="CLA","FRANCAIS"&amp;CHAR(10)&amp;"Culture littéraire et artistique",IF('EDT-1niveau'!E76="LO","FRANCAIS"&amp;CHAR(10)&amp;"Langage oral",IF('EDT-1niveau'!E76="L","FRANCAIS"&amp;CHAR(10)&amp;"Lexique",IF('EDT-1niveau'!E76="CM","MATHEMATIQUES"&amp;CHAR(10)&amp;"Calcul mental",IF('EDT-1niveau'!E76="GM","MATHEMATIQUES"&amp;CHAR(10)&amp;"Grandeurs et mesures",IF('EDT-1niveau'!E76="NC","MATHEMATIQUES"&amp;CHAR(10)&amp;"Nombres et calculs",IF('EDT-1niveau'!E76="EG","MATHEMATIQUES"&amp;CHAR(10)&amp;"Espace et Géométrie",IF('EDT-1niveau'!E76="S","Sciences et technologie",IF('EDT-1niveau'!E76="H","Histoire",IF('EDT-1niveau'!E76="Geo","Géographie",IF('EDT-1niveau'!E76="EMC","Enseig. mor. et civ.",IF('EDT-1niveau'!E76="EPS","Educ. phys. et sportive",IF('EDT-1niveau'!E76="EM","Educ. musicale",IF('EDT-1niveau'!E76="AP","Arts plastiques",IF('EDT-1niveau'!E76="HDA","Hist. des arts",IF('EDT-1niveau'!E76="QM","Questionner le monde",IF('EDT-1niveau'!E76="LV","Langue vivante",IF('EDT-1niveau'!E76="APC","Activ. pédag. complémentaires",""))))))))))))))))))))))))))</f>
        <v/>
      </c>
      <c r="M72" s="14" t="str">
        <f t="shared" si="7"/>
        <v/>
      </c>
      <c r="N72" s="100" t="str">
        <f>'EDT-1niveau'!F76</f>
        <v/>
      </c>
      <c r="O72" s="14" t="str">
        <f>IF('EDT-1niveau'!F76="O","FRANCAIS"&amp;CHAR(10)&amp;"Orthographe",IF('EDT-1niveau'!F76="rec","RECREATION",IF('EDT-1niveau'!F76="p","Pause méridienne",IF('EDT-1niveau'!F76="G","FRANCAIS"&amp;CHAR(10)&amp;"Grammaire",IF('EDT-1niveau'!F76="E","FRANCAIS"&amp;CHAR(10)&amp;"Ecriture",IF('EDT-1niveau'!F76="M","MATHEMATIQUES",IF('EDT-1niveau'!F76="F","FRANCAIS",IF('EDT-1niveau'!F76="LC","FRANCAIS"&amp;CHAR(10)&amp;"Lecture et comp. de l'écrit",IF('EDT-1niveau'!F76="CLA","FRANCAIS"&amp;CHAR(10)&amp;"Culture littéraire et artistique",IF('EDT-1niveau'!F76="LO","FRANCAIS"&amp;CHAR(10)&amp;"Langage oral",IF('EDT-1niveau'!F76="L","FRANCAIS"&amp;CHAR(10)&amp;"Lexique",IF('EDT-1niveau'!F76="CM","MATHEMATIQUES"&amp;CHAR(10)&amp;"Calcul mental",IF('EDT-1niveau'!F76="GM","MATHEMATIQUES"&amp;CHAR(10)&amp;"Grandeurs et mesures",IF('EDT-1niveau'!F76="NC","MATHEMATIQUES"&amp;CHAR(10)&amp;"Nombres et calculs",IF('EDT-1niveau'!F76="EG","MATHEMATIQUES"&amp;CHAR(10)&amp;"Espace et Géométrie",IF('EDT-1niveau'!F76="S","Sciences et technologie",IF('EDT-1niveau'!F76="H","Histoire",IF('EDT-1niveau'!F76="Geo","Géographie",IF('EDT-1niveau'!F76="EMC","Enseig. mor. et civ.",IF('EDT-1niveau'!F76="EPS","Educ. phys. et sportive",IF('EDT-1niveau'!F76="EM","Educ. musicale",IF('EDT-1niveau'!F76="AP","Arts plastiques",IF('EDT-1niveau'!F76="HDA","Hist. des arts",IF('EDT-1niveau'!F76="QM","Questionner le monde",IF('EDT-1niveau'!F76="LV","Langue vivante",IF('EDT-1niveau'!F76="APC","Activ. pédag. complémentaires",""))))))))))))))))))))))))))</f>
        <v/>
      </c>
      <c r="P72" s="39" t="str">
        <f t="shared" si="8"/>
        <v/>
      </c>
    </row>
    <row r="73" spans="1:16" x14ac:dyDescent="0.3">
      <c r="A73" s="4" t="e">
        <f>IF('POUR COMMENCER'!$E$14&gt;=A72,A72+'POUR COMMENCER'!$H$29,"")</f>
        <v>#VALUE!</v>
      </c>
      <c r="B73" s="100" t="str">
        <f>'EDT-1niveau'!B77</f>
        <v/>
      </c>
      <c r="C73" s="14" t="str">
        <f>IF('EDT-1niveau'!B77="O","FRANCAIS"&amp;CHAR(10)&amp;"Orthographe",IF('EDT-1niveau'!B77="rec","RECREATION",IF('EDT-1niveau'!B77="p","Pause méridienne",IF('EDT-1niveau'!B77="G","FRANCAIS"&amp;CHAR(10)&amp;"Grammaire",IF('EDT-1niveau'!B77="E","FRANCAIS"&amp;CHAR(10)&amp;"Ecriture",IF('EDT-1niveau'!B77="M","MATHEMATIQUES",IF('EDT-1niveau'!B77="F","FRANCAIS",IF('EDT-1niveau'!B77="LC","FRANCAIS"&amp;CHAR(10)&amp;"Lecture et comp. de l'écrit",IF('EDT-1niveau'!B77="CLA","FRANCAIS"&amp;CHAR(10)&amp;"Culture littéraire et artistique",IF('EDT-1niveau'!B77="LO","FRANCAIS"&amp;CHAR(10)&amp;"Langage oral",IF('EDT-1niveau'!B77="L","FRANCAIS"&amp;CHAR(10)&amp;"Lexique",IF('EDT-1niveau'!B77="CM","MATHEMATIQUES"&amp;CHAR(10)&amp;"Calcul mental",IF('EDT-1niveau'!B77="GM","MATHEMATIQUES"&amp;CHAR(10)&amp;"Grandeurs et mesures",IF('EDT-1niveau'!B77="NC","MATHEMATIQUES"&amp;CHAR(10)&amp;"Nombres et calculs",IF('EDT-1niveau'!B77="EG","MATHEMATIQUES"&amp;CHAR(10)&amp;"Espace et Géométrie",IF('EDT-1niveau'!B77="S","Sciences et technologie",IF('EDT-1niveau'!B77="H","Histoire",IF('EDT-1niveau'!B77="Geo","Géographie",IF('EDT-1niveau'!B77="EMC","Enseig. mor. et civ.",IF('EDT-1niveau'!B77="EPS","Educ. phys. et sportive",IF('EDT-1niveau'!B77="EM","Educ. musicale",IF('EDT-1niveau'!B77="AP","Arts plastiques",IF('EDT-1niveau'!B77="HDA","Hist. des arts",IF('EDT-1niveau'!B77="QM","Questionner le monde",IF('EDT-1niveau'!B77="LV","Langue vivante",IF('EDT-1niveau'!B77="APC","Activ. pédag. complémentaires",""))))))))))))))))))))))))))</f>
        <v/>
      </c>
      <c r="D73" s="14" t="str">
        <f t="shared" si="5"/>
        <v/>
      </c>
      <c r="E73" s="100" t="str">
        <f>'EDT-1niveau'!C77</f>
        <v/>
      </c>
      <c r="F73" s="14" t="str">
        <f>IF('EDT-1niveau'!C77="O","FRANCAIS"&amp;CHAR(10)&amp;"Orthographe",IF('EDT-1niveau'!C77="rec","RECREATION",IF('EDT-1niveau'!C77="p","Pause méridienne",IF('EDT-1niveau'!C77="G","FRANCAIS"&amp;CHAR(10)&amp;"Grammaire",IF('EDT-1niveau'!C77="E","FRANCAIS"&amp;CHAR(10)&amp;"Ecriture",IF('EDT-1niveau'!C77="M","MATHEMATIQUES",IF('EDT-1niveau'!C77="F","FRANCAIS",IF('EDT-1niveau'!C77="LC","FRANCAIS"&amp;CHAR(10)&amp;"Lecture et comp. de l'écrit",IF('EDT-1niveau'!C77="CLA","FRANCAIS"&amp;CHAR(10)&amp;"Culture littéraire et artistique",IF('EDT-1niveau'!C77="LO","FRANCAIS"&amp;CHAR(10)&amp;"Langage oral",IF('EDT-1niveau'!C77="L","FRANCAIS"&amp;CHAR(10)&amp;"Lexique",IF('EDT-1niveau'!C77="CM","MATHEMATIQUES"&amp;CHAR(10)&amp;"Calcul mental",IF('EDT-1niveau'!C77="GM","MATHEMATIQUES"&amp;CHAR(10)&amp;"Grandeurs et mesures",IF('EDT-1niveau'!C77="NC","MATHEMATIQUES"&amp;CHAR(10)&amp;"Nombres et calculs",IF('EDT-1niveau'!C77="EG","MATHEMATIQUES"&amp;CHAR(10)&amp;"Espace et Géométrie",IF('EDT-1niveau'!C77="S","Sciences et technologie",IF('EDT-1niveau'!C77="H","Histoire",IF('EDT-1niveau'!C77="Geo","Géographie",IF('EDT-1niveau'!C77="EMC","Enseig. mor. et civ.",IF('EDT-1niveau'!C77="EPS","Educ. phys. et sportive",IF('EDT-1niveau'!C77="EM","Educ. musicale",IF('EDT-1niveau'!C77="AP","Arts plastiques",IF('EDT-1niveau'!C77="HDA","Hist. des arts",IF('EDT-1niveau'!C77="QM","Questionner le monde",IF('EDT-1niveau'!C77="LV","Langue vivante",IF('EDT-1niveau'!C77="APC","Activ. pédag. complémentaires",""))))))))))))))))))))))))))</f>
        <v/>
      </c>
      <c r="G73" s="14" t="str">
        <f t="shared" si="6"/>
        <v/>
      </c>
      <c r="H73" s="100" t="str">
        <f>'EDT-1niveau'!D77</f>
        <v/>
      </c>
      <c r="I73" s="14" t="str">
        <f>IF('EDT-1niveau'!D77="O","FRANCAIS"&amp;CHAR(10)&amp;"Orthographe",IF('EDT-1niveau'!D77="rec","RECREATION",IF('EDT-1niveau'!D77="p","Pause méridienne",IF('EDT-1niveau'!D77="G","FRANCAIS"&amp;CHAR(10)&amp;"Grammaire",IF('EDT-1niveau'!D77="E","FRANCAIS"&amp;CHAR(10)&amp;"Ecriture",IF('EDT-1niveau'!D77="M","MATHEMATIQUES",IF('EDT-1niveau'!D77="F","FRANCAIS",IF('EDT-1niveau'!D77="LC","FRANCAIS"&amp;CHAR(10)&amp;"Lecture et comp. de l'écrit",IF('EDT-1niveau'!D77="CLA","FRANCAIS"&amp;CHAR(10)&amp;"Culture littéraire et artistique",IF('EDT-1niveau'!D77="LO","FRANCAIS"&amp;CHAR(10)&amp;"Langage oral",IF('EDT-1niveau'!D77="L","FRANCAIS"&amp;CHAR(10)&amp;"Lexique",IF('EDT-1niveau'!D77="CM","MATHEMATIQUES"&amp;CHAR(10)&amp;"Calcul mental",IF('EDT-1niveau'!D77="GM","MATHEMATIQUES"&amp;CHAR(10)&amp;"Grandeurs et mesures",IF('EDT-1niveau'!D77="NC","MATHEMATIQUES"&amp;CHAR(10)&amp;"Nombres et calculs",IF('EDT-1niveau'!D77="EG","MATHEMATIQUES"&amp;CHAR(10)&amp;"Espace et Géométrie",IF('EDT-1niveau'!D77="S","Sciences et technologie",IF('EDT-1niveau'!D77="H","Histoire",IF('EDT-1niveau'!D77="Geo","Géographie",IF('EDT-1niveau'!D77="EMC","Enseig. mor. et civ.",IF('EDT-1niveau'!D77="EPS","Educ. phys. et sportive",IF('EDT-1niveau'!D77="EM","Educ. musicale",IF('EDT-1niveau'!D77="AP","Arts plastiques",IF('EDT-1niveau'!D77="HDA","Hist. des arts",IF('EDT-1niveau'!D77="QM","Questionner le monde",IF('EDT-1niveau'!D77="LV","Langue vivante",IF('EDT-1niveau'!D77="APC","Activ. pédag. complémentaires",""))))))))))))))))))))))))))</f>
        <v/>
      </c>
      <c r="J73" s="14" t="str">
        <f t="shared" si="9"/>
        <v/>
      </c>
      <c r="K73" s="100" t="str">
        <f>'EDT-1niveau'!E77</f>
        <v/>
      </c>
      <c r="L73" s="14" t="str">
        <f>IF('EDT-1niveau'!E77="O","FRANCAIS"&amp;CHAR(10)&amp;"Orthographe",IF('EDT-1niveau'!E77="rec","RECREATION",IF('EDT-1niveau'!E77="p","Pause méridienne",IF('EDT-1niveau'!E77="G","FRANCAIS"&amp;CHAR(10)&amp;"Grammaire",IF('EDT-1niveau'!E77="E","FRANCAIS"&amp;CHAR(10)&amp;"Ecriture",IF('EDT-1niveau'!E77="M","MATHEMATIQUES",IF('EDT-1niveau'!E77="F","FRANCAIS",IF('EDT-1niveau'!E77="LC","FRANCAIS"&amp;CHAR(10)&amp;"Lecture et comp. de l'écrit",IF('EDT-1niveau'!E77="CLA","FRANCAIS"&amp;CHAR(10)&amp;"Culture littéraire et artistique",IF('EDT-1niveau'!E77="LO","FRANCAIS"&amp;CHAR(10)&amp;"Langage oral",IF('EDT-1niveau'!E77="L","FRANCAIS"&amp;CHAR(10)&amp;"Lexique",IF('EDT-1niveau'!E77="CM","MATHEMATIQUES"&amp;CHAR(10)&amp;"Calcul mental",IF('EDT-1niveau'!E77="GM","MATHEMATIQUES"&amp;CHAR(10)&amp;"Grandeurs et mesures",IF('EDT-1niveau'!E77="NC","MATHEMATIQUES"&amp;CHAR(10)&amp;"Nombres et calculs",IF('EDT-1niveau'!E77="EG","MATHEMATIQUES"&amp;CHAR(10)&amp;"Espace et Géométrie",IF('EDT-1niveau'!E77="S","Sciences et technologie",IF('EDT-1niveau'!E77="H","Histoire",IF('EDT-1niveau'!E77="Geo","Géographie",IF('EDT-1niveau'!E77="EMC","Enseig. mor. et civ.",IF('EDT-1niveau'!E77="EPS","Educ. phys. et sportive",IF('EDT-1niveau'!E77="EM","Educ. musicale",IF('EDT-1niveau'!E77="AP","Arts plastiques",IF('EDT-1niveau'!E77="HDA","Hist. des arts",IF('EDT-1niveau'!E77="QM","Questionner le monde",IF('EDT-1niveau'!E77="LV","Langue vivante",IF('EDT-1niveau'!E77="APC","Activ. pédag. complémentaires",""))))))))))))))))))))))))))</f>
        <v/>
      </c>
      <c r="M73" s="14" t="str">
        <f t="shared" si="7"/>
        <v/>
      </c>
      <c r="N73" s="100" t="str">
        <f>'EDT-1niveau'!F77</f>
        <v/>
      </c>
      <c r="O73" s="14" t="str">
        <f>IF('EDT-1niveau'!F77="O","FRANCAIS"&amp;CHAR(10)&amp;"Orthographe",IF('EDT-1niveau'!F77="rec","RECREATION",IF('EDT-1niveau'!F77="p","Pause méridienne",IF('EDT-1niveau'!F77="G","FRANCAIS"&amp;CHAR(10)&amp;"Grammaire",IF('EDT-1niveau'!F77="E","FRANCAIS"&amp;CHAR(10)&amp;"Ecriture",IF('EDT-1niveau'!F77="M","MATHEMATIQUES",IF('EDT-1niveau'!F77="F","FRANCAIS",IF('EDT-1niveau'!F77="LC","FRANCAIS"&amp;CHAR(10)&amp;"Lecture et comp. de l'écrit",IF('EDT-1niveau'!F77="CLA","FRANCAIS"&amp;CHAR(10)&amp;"Culture littéraire et artistique",IF('EDT-1niveau'!F77="LO","FRANCAIS"&amp;CHAR(10)&amp;"Langage oral",IF('EDT-1niveau'!F77="L","FRANCAIS"&amp;CHAR(10)&amp;"Lexique",IF('EDT-1niveau'!F77="CM","MATHEMATIQUES"&amp;CHAR(10)&amp;"Calcul mental",IF('EDT-1niveau'!F77="GM","MATHEMATIQUES"&amp;CHAR(10)&amp;"Grandeurs et mesures",IF('EDT-1niveau'!F77="NC","MATHEMATIQUES"&amp;CHAR(10)&amp;"Nombres et calculs",IF('EDT-1niveau'!F77="EG","MATHEMATIQUES"&amp;CHAR(10)&amp;"Espace et Géométrie",IF('EDT-1niveau'!F77="S","Sciences et technologie",IF('EDT-1niveau'!F77="H","Histoire",IF('EDT-1niveau'!F77="Geo","Géographie",IF('EDT-1niveau'!F77="EMC","Enseig. mor. et civ.",IF('EDT-1niveau'!F77="EPS","Educ. phys. et sportive",IF('EDT-1niveau'!F77="EM","Educ. musicale",IF('EDT-1niveau'!F77="AP","Arts plastiques",IF('EDT-1niveau'!F77="HDA","Hist. des arts",IF('EDT-1niveau'!F77="QM","Questionner le monde",IF('EDT-1niveau'!F77="LV","Langue vivante",IF('EDT-1niveau'!F77="APC","Activ. pédag. complémentaires",""))))))))))))))))))))))))))</f>
        <v/>
      </c>
      <c r="P73" s="39" t="str">
        <f t="shared" si="8"/>
        <v/>
      </c>
    </row>
    <row r="74" spans="1:16" x14ac:dyDescent="0.3">
      <c r="A74" s="4" t="e">
        <f>IF('POUR COMMENCER'!$E$14&gt;=A73,A73+'POUR COMMENCER'!$H$29,"")</f>
        <v>#VALUE!</v>
      </c>
      <c r="B74" s="100" t="str">
        <f>'EDT-1niveau'!B78</f>
        <v/>
      </c>
      <c r="C74" s="14" t="str">
        <f>IF('EDT-1niveau'!B78="O","FRANCAIS"&amp;CHAR(10)&amp;"Orthographe",IF('EDT-1niveau'!B78="rec","RECREATION",IF('EDT-1niveau'!B78="p","Pause méridienne",IF('EDT-1niveau'!B78="G","FRANCAIS"&amp;CHAR(10)&amp;"Grammaire",IF('EDT-1niveau'!B78="E","FRANCAIS"&amp;CHAR(10)&amp;"Ecriture",IF('EDT-1niveau'!B78="M","MATHEMATIQUES",IF('EDT-1niveau'!B78="F","FRANCAIS",IF('EDT-1niveau'!B78="LC","FRANCAIS"&amp;CHAR(10)&amp;"Lecture et comp. de l'écrit",IF('EDT-1niveau'!B78="CLA","FRANCAIS"&amp;CHAR(10)&amp;"Culture littéraire et artistique",IF('EDT-1niveau'!B78="LO","FRANCAIS"&amp;CHAR(10)&amp;"Langage oral",IF('EDT-1niveau'!B78="L","FRANCAIS"&amp;CHAR(10)&amp;"Lexique",IF('EDT-1niveau'!B78="CM","MATHEMATIQUES"&amp;CHAR(10)&amp;"Calcul mental",IF('EDT-1niveau'!B78="GM","MATHEMATIQUES"&amp;CHAR(10)&amp;"Grandeurs et mesures",IF('EDT-1niveau'!B78="NC","MATHEMATIQUES"&amp;CHAR(10)&amp;"Nombres et calculs",IF('EDT-1niveau'!B78="EG","MATHEMATIQUES"&amp;CHAR(10)&amp;"Espace et Géométrie",IF('EDT-1niveau'!B78="S","Sciences et technologie",IF('EDT-1niveau'!B78="H","Histoire",IF('EDT-1niveau'!B78="Geo","Géographie",IF('EDT-1niveau'!B78="EMC","Enseig. mor. et civ.",IF('EDT-1niveau'!B78="EPS","Educ. phys. et sportive",IF('EDT-1niveau'!B78="EM","Educ. musicale",IF('EDT-1niveau'!B78="AP","Arts plastiques",IF('EDT-1niveau'!B78="HDA","Hist. des arts",IF('EDT-1niveau'!B78="QM","Questionner le monde",IF('EDT-1niveau'!B78="LV","Langue vivante",IF('EDT-1niveau'!B78="APC","Activ. pédag. complémentaires",""))))))))))))))))))))))))))</f>
        <v/>
      </c>
      <c r="D74" s="14" t="str">
        <f t="shared" si="5"/>
        <v/>
      </c>
      <c r="E74" s="100" t="str">
        <f>'EDT-1niveau'!C78</f>
        <v/>
      </c>
      <c r="F74" s="14" t="str">
        <f>IF('EDT-1niveau'!C78="O","FRANCAIS"&amp;CHAR(10)&amp;"Orthographe",IF('EDT-1niveau'!C78="rec","RECREATION",IF('EDT-1niveau'!C78="p","Pause méridienne",IF('EDT-1niveau'!C78="G","FRANCAIS"&amp;CHAR(10)&amp;"Grammaire",IF('EDT-1niveau'!C78="E","FRANCAIS"&amp;CHAR(10)&amp;"Ecriture",IF('EDT-1niveau'!C78="M","MATHEMATIQUES",IF('EDT-1niveau'!C78="F","FRANCAIS",IF('EDT-1niveau'!C78="LC","FRANCAIS"&amp;CHAR(10)&amp;"Lecture et comp. de l'écrit",IF('EDT-1niveau'!C78="CLA","FRANCAIS"&amp;CHAR(10)&amp;"Culture littéraire et artistique",IF('EDT-1niveau'!C78="LO","FRANCAIS"&amp;CHAR(10)&amp;"Langage oral",IF('EDT-1niveau'!C78="L","FRANCAIS"&amp;CHAR(10)&amp;"Lexique",IF('EDT-1niveau'!C78="CM","MATHEMATIQUES"&amp;CHAR(10)&amp;"Calcul mental",IF('EDT-1niveau'!C78="GM","MATHEMATIQUES"&amp;CHAR(10)&amp;"Grandeurs et mesures",IF('EDT-1niveau'!C78="NC","MATHEMATIQUES"&amp;CHAR(10)&amp;"Nombres et calculs",IF('EDT-1niveau'!C78="EG","MATHEMATIQUES"&amp;CHAR(10)&amp;"Espace et Géométrie",IF('EDT-1niveau'!C78="S","Sciences et technologie",IF('EDT-1niveau'!C78="H","Histoire",IF('EDT-1niveau'!C78="Geo","Géographie",IF('EDT-1niveau'!C78="EMC","Enseig. mor. et civ.",IF('EDT-1niveau'!C78="EPS","Educ. phys. et sportive",IF('EDT-1niveau'!C78="EM","Educ. musicale",IF('EDT-1niveau'!C78="AP","Arts plastiques",IF('EDT-1niveau'!C78="HDA","Hist. des arts",IF('EDT-1niveau'!C78="QM","Questionner le monde",IF('EDT-1niveau'!C78="LV","Langue vivante",IF('EDT-1niveau'!C78="APC","Activ. pédag. complémentaires",""))))))))))))))))))))))))))</f>
        <v/>
      </c>
      <c r="G74" s="14" t="str">
        <f t="shared" si="6"/>
        <v/>
      </c>
      <c r="H74" s="100" t="str">
        <f>'EDT-1niveau'!D78</f>
        <v/>
      </c>
      <c r="I74" s="14" t="str">
        <f>IF('EDT-1niveau'!D78="O","FRANCAIS"&amp;CHAR(10)&amp;"Orthographe",IF('EDT-1niveau'!D78="rec","RECREATION",IF('EDT-1niveau'!D78="p","Pause méridienne",IF('EDT-1niveau'!D78="G","FRANCAIS"&amp;CHAR(10)&amp;"Grammaire",IF('EDT-1niveau'!D78="E","FRANCAIS"&amp;CHAR(10)&amp;"Ecriture",IF('EDT-1niveau'!D78="M","MATHEMATIQUES",IF('EDT-1niveau'!D78="F","FRANCAIS",IF('EDT-1niveau'!D78="LC","FRANCAIS"&amp;CHAR(10)&amp;"Lecture et comp. de l'écrit",IF('EDT-1niveau'!D78="CLA","FRANCAIS"&amp;CHAR(10)&amp;"Culture littéraire et artistique",IF('EDT-1niveau'!D78="LO","FRANCAIS"&amp;CHAR(10)&amp;"Langage oral",IF('EDT-1niveau'!D78="L","FRANCAIS"&amp;CHAR(10)&amp;"Lexique",IF('EDT-1niveau'!D78="CM","MATHEMATIQUES"&amp;CHAR(10)&amp;"Calcul mental",IF('EDT-1niveau'!D78="GM","MATHEMATIQUES"&amp;CHAR(10)&amp;"Grandeurs et mesures",IF('EDT-1niveau'!D78="NC","MATHEMATIQUES"&amp;CHAR(10)&amp;"Nombres et calculs",IF('EDT-1niveau'!D78="EG","MATHEMATIQUES"&amp;CHAR(10)&amp;"Espace et Géométrie",IF('EDT-1niveau'!D78="S","Sciences et technologie",IF('EDT-1niveau'!D78="H","Histoire",IF('EDT-1niveau'!D78="Geo","Géographie",IF('EDT-1niveau'!D78="EMC","Enseig. mor. et civ.",IF('EDT-1niveau'!D78="EPS","Educ. phys. et sportive",IF('EDT-1niveau'!D78="EM","Educ. musicale",IF('EDT-1niveau'!D78="AP","Arts plastiques",IF('EDT-1niveau'!D78="HDA","Hist. des arts",IF('EDT-1niveau'!D78="QM","Questionner le monde",IF('EDT-1niveau'!D78="LV","Langue vivante",IF('EDT-1niveau'!D78="APC","Activ. pédag. complémentaires",""))))))))))))))))))))))))))</f>
        <v/>
      </c>
      <c r="J74" s="14" t="str">
        <f t="shared" si="9"/>
        <v/>
      </c>
      <c r="K74" s="100" t="str">
        <f>'EDT-1niveau'!E78</f>
        <v/>
      </c>
      <c r="L74" s="14" t="str">
        <f>IF('EDT-1niveau'!E78="O","FRANCAIS"&amp;CHAR(10)&amp;"Orthographe",IF('EDT-1niveau'!E78="rec","RECREATION",IF('EDT-1niveau'!E78="p","Pause méridienne",IF('EDT-1niveau'!E78="G","FRANCAIS"&amp;CHAR(10)&amp;"Grammaire",IF('EDT-1niveau'!E78="E","FRANCAIS"&amp;CHAR(10)&amp;"Ecriture",IF('EDT-1niveau'!E78="M","MATHEMATIQUES",IF('EDT-1niveau'!E78="F","FRANCAIS",IF('EDT-1niveau'!E78="LC","FRANCAIS"&amp;CHAR(10)&amp;"Lecture et comp. de l'écrit",IF('EDT-1niveau'!E78="CLA","FRANCAIS"&amp;CHAR(10)&amp;"Culture littéraire et artistique",IF('EDT-1niveau'!E78="LO","FRANCAIS"&amp;CHAR(10)&amp;"Langage oral",IF('EDT-1niveau'!E78="L","FRANCAIS"&amp;CHAR(10)&amp;"Lexique",IF('EDT-1niveau'!E78="CM","MATHEMATIQUES"&amp;CHAR(10)&amp;"Calcul mental",IF('EDT-1niveau'!E78="GM","MATHEMATIQUES"&amp;CHAR(10)&amp;"Grandeurs et mesures",IF('EDT-1niveau'!E78="NC","MATHEMATIQUES"&amp;CHAR(10)&amp;"Nombres et calculs",IF('EDT-1niveau'!E78="EG","MATHEMATIQUES"&amp;CHAR(10)&amp;"Espace et Géométrie",IF('EDT-1niveau'!E78="S","Sciences et technologie",IF('EDT-1niveau'!E78="H","Histoire",IF('EDT-1niveau'!E78="Geo","Géographie",IF('EDT-1niveau'!E78="EMC","Enseig. mor. et civ.",IF('EDT-1niveau'!E78="EPS","Educ. phys. et sportive",IF('EDT-1niveau'!E78="EM","Educ. musicale",IF('EDT-1niveau'!E78="AP","Arts plastiques",IF('EDT-1niveau'!E78="HDA","Hist. des arts",IF('EDT-1niveau'!E78="QM","Questionner le monde",IF('EDT-1niveau'!E78="LV","Langue vivante",IF('EDT-1niveau'!E78="APC","Activ. pédag. complémentaires",""))))))))))))))))))))))))))</f>
        <v/>
      </c>
      <c r="M74" s="14" t="str">
        <f t="shared" si="7"/>
        <v/>
      </c>
      <c r="N74" s="100" t="str">
        <f>'EDT-1niveau'!F78</f>
        <v/>
      </c>
      <c r="O74" s="14" t="str">
        <f>IF('EDT-1niveau'!F78="O","FRANCAIS"&amp;CHAR(10)&amp;"Orthographe",IF('EDT-1niveau'!F78="rec","RECREATION",IF('EDT-1niveau'!F78="p","Pause méridienne",IF('EDT-1niveau'!F78="G","FRANCAIS"&amp;CHAR(10)&amp;"Grammaire",IF('EDT-1niveau'!F78="E","FRANCAIS"&amp;CHAR(10)&amp;"Ecriture",IF('EDT-1niveau'!F78="M","MATHEMATIQUES",IF('EDT-1niveau'!F78="F","FRANCAIS",IF('EDT-1niveau'!F78="LC","FRANCAIS"&amp;CHAR(10)&amp;"Lecture et comp. de l'écrit",IF('EDT-1niveau'!F78="CLA","FRANCAIS"&amp;CHAR(10)&amp;"Culture littéraire et artistique",IF('EDT-1niveau'!F78="LO","FRANCAIS"&amp;CHAR(10)&amp;"Langage oral",IF('EDT-1niveau'!F78="L","FRANCAIS"&amp;CHAR(10)&amp;"Lexique",IF('EDT-1niveau'!F78="CM","MATHEMATIQUES"&amp;CHAR(10)&amp;"Calcul mental",IF('EDT-1niveau'!F78="GM","MATHEMATIQUES"&amp;CHAR(10)&amp;"Grandeurs et mesures",IF('EDT-1niveau'!F78="NC","MATHEMATIQUES"&amp;CHAR(10)&amp;"Nombres et calculs",IF('EDT-1niveau'!F78="EG","MATHEMATIQUES"&amp;CHAR(10)&amp;"Espace et Géométrie",IF('EDT-1niveau'!F78="S","Sciences et technologie",IF('EDT-1niveau'!F78="H","Histoire",IF('EDT-1niveau'!F78="Geo","Géographie",IF('EDT-1niveau'!F78="EMC","Enseig. mor. et civ.",IF('EDT-1niveau'!F78="EPS","Educ. phys. et sportive",IF('EDT-1niveau'!F78="EM","Educ. musicale",IF('EDT-1niveau'!F78="AP","Arts plastiques",IF('EDT-1niveau'!F78="HDA","Hist. des arts",IF('EDT-1niveau'!F78="QM","Questionner le monde",IF('EDT-1niveau'!F78="LV","Langue vivante",IF('EDT-1niveau'!F78="APC","Activ. pédag. complémentaires",""))))))))))))))))))))))))))</f>
        <v/>
      </c>
      <c r="P74" s="39" t="str">
        <f t="shared" si="8"/>
        <v/>
      </c>
    </row>
    <row r="75" spans="1:16" x14ac:dyDescent="0.3">
      <c r="A75" s="4" t="e">
        <f>IF('POUR COMMENCER'!$E$14&gt;=A74,A74+'POUR COMMENCER'!$H$29,"")</f>
        <v>#VALUE!</v>
      </c>
      <c r="B75" s="100" t="str">
        <f>'EDT-1niveau'!B79</f>
        <v/>
      </c>
      <c r="C75" s="14" t="str">
        <f>IF('EDT-1niveau'!B79="O","FRANCAIS"&amp;CHAR(10)&amp;"Orthographe",IF('EDT-1niveau'!B79="rec","RECREATION",IF('EDT-1niveau'!B79="p","Pause méridienne",IF('EDT-1niveau'!B79="G","FRANCAIS"&amp;CHAR(10)&amp;"Grammaire",IF('EDT-1niveau'!B79="E","FRANCAIS"&amp;CHAR(10)&amp;"Ecriture",IF('EDT-1niveau'!B79="M","MATHEMATIQUES",IF('EDT-1niveau'!B79="F","FRANCAIS",IF('EDT-1niveau'!B79="LC","FRANCAIS"&amp;CHAR(10)&amp;"Lecture et comp. de l'écrit",IF('EDT-1niveau'!B79="CLA","FRANCAIS"&amp;CHAR(10)&amp;"Culture littéraire et artistique",IF('EDT-1niveau'!B79="LO","FRANCAIS"&amp;CHAR(10)&amp;"Langage oral",IF('EDT-1niveau'!B79="L","FRANCAIS"&amp;CHAR(10)&amp;"Lexique",IF('EDT-1niveau'!B79="CM","MATHEMATIQUES"&amp;CHAR(10)&amp;"Calcul mental",IF('EDT-1niveau'!B79="GM","MATHEMATIQUES"&amp;CHAR(10)&amp;"Grandeurs et mesures",IF('EDT-1niveau'!B79="NC","MATHEMATIQUES"&amp;CHAR(10)&amp;"Nombres et calculs",IF('EDT-1niveau'!B79="EG","MATHEMATIQUES"&amp;CHAR(10)&amp;"Espace et Géométrie",IF('EDT-1niveau'!B79="S","Sciences et technologie",IF('EDT-1niveau'!B79="H","Histoire",IF('EDT-1niveau'!B79="Geo","Géographie",IF('EDT-1niveau'!B79="EMC","Enseig. mor. et civ.",IF('EDT-1niveau'!B79="EPS","Educ. phys. et sportive",IF('EDT-1niveau'!B79="EM","Educ. musicale",IF('EDT-1niveau'!B79="AP","Arts plastiques",IF('EDT-1niveau'!B79="HDA","Hist. des arts",IF('EDT-1niveau'!B79="QM","Questionner le monde",IF('EDT-1niveau'!B79="LV","Langue vivante",IF('EDT-1niveau'!B79="APC","Activ. pédag. complémentaires",""))))))))))))))))))))))))))</f>
        <v/>
      </c>
      <c r="D75" s="14" t="str">
        <f t="shared" si="5"/>
        <v/>
      </c>
      <c r="E75" s="100" t="str">
        <f>'EDT-1niveau'!C79</f>
        <v/>
      </c>
      <c r="F75" s="14" t="str">
        <f>IF('EDT-1niveau'!C79="O","FRANCAIS"&amp;CHAR(10)&amp;"Orthographe",IF('EDT-1niveau'!C79="rec","RECREATION",IF('EDT-1niveau'!C79="p","Pause méridienne",IF('EDT-1niveau'!C79="G","FRANCAIS"&amp;CHAR(10)&amp;"Grammaire",IF('EDT-1niveau'!C79="E","FRANCAIS"&amp;CHAR(10)&amp;"Ecriture",IF('EDT-1niveau'!C79="M","MATHEMATIQUES",IF('EDT-1niveau'!C79="F","FRANCAIS",IF('EDT-1niveau'!C79="LC","FRANCAIS"&amp;CHAR(10)&amp;"Lecture et comp. de l'écrit",IF('EDT-1niveau'!C79="CLA","FRANCAIS"&amp;CHAR(10)&amp;"Culture littéraire et artistique",IF('EDT-1niveau'!C79="LO","FRANCAIS"&amp;CHAR(10)&amp;"Langage oral",IF('EDT-1niveau'!C79="L","FRANCAIS"&amp;CHAR(10)&amp;"Lexique",IF('EDT-1niveau'!C79="CM","MATHEMATIQUES"&amp;CHAR(10)&amp;"Calcul mental",IF('EDT-1niveau'!C79="GM","MATHEMATIQUES"&amp;CHAR(10)&amp;"Grandeurs et mesures",IF('EDT-1niveau'!C79="NC","MATHEMATIQUES"&amp;CHAR(10)&amp;"Nombres et calculs",IF('EDT-1niveau'!C79="EG","MATHEMATIQUES"&amp;CHAR(10)&amp;"Espace et Géométrie",IF('EDT-1niveau'!C79="S","Sciences et technologie",IF('EDT-1niveau'!C79="H","Histoire",IF('EDT-1niveau'!C79="Geo","Géographie",IF('EDT-1niveau'!C79="EMC","Enseig. mor. et civ.",IF('EDT-1niveau'!C79="EPS","Educ. phys. et sportive",IF('EDT-1niveau'!C79="EM","Educ. musicale",IF('EDT-1niveau'!C79="AP","Arts plastiques",IF('EDT-1niveau'!C79="HDA","Hist. des arts",IF('EDT-1niveau'!C79="QM","Questionner le monde",IF('EDT-1niveau'!C79="LV","Langue vivante",IF('EDT-1niveau'!C79="APC","Activ. pédag. complémentaires",""))))))))))))))))))))))))))</f>
        <v/>
      </c>
      <c r="G75" s="14" t="str">
        <f t="shared" si="6"/>
        <v/>
      </c>
      <c r="H75" s="100" t="str">
        <f>'EDT-1niveau'!D79</f>
        <v/>
      </c>
      <c r="I75" s="14" t="str">
        <f>IF('EDT-1niveau'!D79="O","FRANCAIS"&amp;CHAR(10)&amp;"Orthographe",IF('EDT-1niveau'!D79="rec","RECREATION",IF('EDT-1niveau'!D79="p","Pause méridienne",IF('EDT-1niveau'!D79="G","FRANCAIS"&amp;CHAR(10)&amp;"Grammaire",IF('EDT-1niveau'!D79="E","FRANCAIS"&amp;CHAR(10)&amp;"Ecriture",IF('EDT-1niveau'!D79="M","MATHEMATIQUES",IF('EDT-1niveau'!D79="F","FRANCAIS",IF('EDT-1niveau'!D79="LC","FRANCAIS"&amp;CHAR(10)&amp;"Lecture et comp. de l'écrit",IF('EDT-1niveau'!D79="CLA","FRANCAIS"&amp;CHAR(10)&amp;"Culture littéraire et artistique",IF('EDT-1niveau'!D79="LO","FRANCAIS"&amp;CHAR(10)&amp;"Langage oral",IF('EDT-1niveau'!D79="L","FRANCAIS"&amp;CHAR(10)&amp;"Lexique",IF('EDT-1niveau'!D79="CM","MATHEMATIQUES"&amp;CHAR(10)&amp;"Calcul mental",IF('EDT-1niveau'!D79="GM","MATHEMATIQUES"&amp;CHAR(10)&amp;"Grandeurs et mesures",IF('EDT-1niveau'!D79="NC","MATHEMATIQUES"&amp;CHAR(10)&amp;"Nombres et calculs",IF('EDT-1niveau'!D79="EG","MATHEMATIQUES"&amp;CHAR(10)&amp;"Espace et Géométrie",IF('EDT-1niveau'!D79="S","Sciences et technologie",IF('EDT-1niveau'!D79="H","Histoire",IF('EDT-1niveau'!D79="Geo","Géographie",IF('EDT-1niveau'!D79="EMC","Enseig. mor. et civ.",IF('EDT-1niveau'!D79="EPS","Educ. phys. et sportive",IF('EDT-1niveau'!D79="EM","Educ. musicale",IF('EDT-1niveau'!D79="AP","Arts plastiques",IF('EDT-1niveau'!D79="HDA","Hist. des arts",IF('EDT-1niveau'!D79="QM","Questionner le monde",IF('EDT-1niveau'!D79="LV","Langue vivante",IF('EDT-1niveau'!D79="APC","Activ. pédag. complémentaires",""))))))))))))))))))))))))))</f>
        <v/>
      </c>
      <c r="J75" s="14" t="str">
        <f t="shared" si="9"/>
        <v/>
      </c>
      <c r="K75" s="100" t="str">
        <f>'EDT-1niveau'!E79</f>
        <v/>
      </c>
      <c r="L75" s="14" t="str">
        <f>IF('EDT-1niveau'!E79="O","FRANCAIS"&amp;CHAR(10)&amp;"Orthographe",IF('EDT-1niveau'!E79="rec","RECREATION",IF('EDT-1niveau'!E79="p","Pause méridienne",IF('EDT-1niveau'!E79="G","FRANCAIS"&amp;CHAR(10)&amp;"Grammaire",IF('EDT-1niveau'!E79="E","FRANCAIS"&amp;CHAR(10)&amp;"Ecriture",IF('EDT-1niveau'!E79="M","MATHEMATIQUES",IF('EDT-1niveau'!E79="F","FRANCAIS",IF('EDT-1niveau'!E79="LC","FRANCAIS"&amp;CHAR(10)&amp;"Lecture et comp. de l'écrit",IF('EDT-1niveau'!E79="CLA","FRANCAIS"&amp;CHAR(10)&amp;"Culture littéraire et artistique",IF('EDT-1niveau'!E79="LO","FRANCAIS"&amp;CHAR(10)&amp;"Langage oral",IF('EDT-1niveau'!E79="L","FRANCAIS"&amp;CHAR(10)&amp;"Lexique",IF('EDT-1niveau'!E79="CM","MATHEMATIQUES"&amp;CHAR(10)&amp;"Calcul mental",IF('EDT-1niveau'!E79="GM","MATHEMATIQUES"&amp;CHAR(10)&amp;"Grandeurs et mesures",IF('EDT-1niveau'!E79="NC","MATHEMATIQUES"&amp;CHAR(10)&amp;"Nombres et calculs",IF('EDT-1niveau'!E79="EG","MATHEMATIQUES"&amp;CHAR(10)&amp;"Espace et Géométrie",IF('EDT-1niveau'!E79="S","Sciences et technologie",IF('EDT-1niveau'!E79="H","Histoire",IF('EDT-1niveau'!E79="Geo","Géographie",IF('EDT-1niveau'!E79="EMC","Enseig. mor. et civ.",IF('EDT-1niveau'!E79="EPS","Educ. phys. et sportive",IF('EDT-1niveau'!E79="EM","Educ. musicale",IF('EDT-1niveau'!E79="AP","Arts plastiques",IF('EDT-1niveau'!E79="HDA","Hist. des arts",IF('EDT-1niveau'!E79="QM","Questionner le monde",IF('EDT-1niveau'!E79="LV","Langue vivante",IF('EDT-1niveau'!E79="APC","Activ. pédag. complémentaires",""))))))))))))))))))))))))))</f>
        <v/>
      </c>
      <c r="M75" s="14" t="str">
        <f t="shared" si="7"/>
        <v/>
      </c>
      <c r="N75" s="100" t="str">
        <f>'EDT-1niveau'!F79</f>
        <v/>
      </c>
      <c r="O75" s="14" t="str">
        <f>IF('EDT-1niveau'!F79="O","FRANCAIS"&amp;CHAR(10)&amp;"Orthographe",IF('EDT-1niveau'!F79="rec","RECREATION",IF('EDT-1niveau'!F79="p","Pause méridienne",IF('EDT-1niveau'!F79="G","FRANCAIS"&amp;CHAR(10)&amp;"Grammaire",IF('EDT-1niveau'!F79="E","FRANCAIS"&amp;CHAR(10)&amp;"Ecriture",IF('EDT-1niveau'!F79="M","MATHEMATIQUES",IF('EDT-1niveau'!F79="F","FRANCAIS",IF('EDT-1niveau'!F79="LC","FRANCAIS"&amp;CHAR(10)&amp;"Lecture et comp. de l'écrit",IF('EDT-1niveau'!F79="CLA","FRANCAIS"&amp;CHAR(10)&amp;"Culture littéraire et artistique",IF('EDT-1niveau'!F79="LO","FRANCAIS"&amp;CHAR(10)&amp;"Langage oral",IF('EDT-1niveau'!F79="L","FRANCAIS"&amp;CHAR(10)&amp;"Lexique",IF('EDT-1niveau'!F79="CM","MATHEMATIQUES"&amp;CHAR(10)&amp;"Calcul mental",IF('EDT-1niveau'!F79="GM","MATHEMATIQUES"&amp;CHAR(10)&amp;"Grandeurs et mesures",IF('EDT-1niveau'!F79="NC","MATHEMATIQUES"&amp;CHAR(10)&amp;"Nombres et calculs",IF('EDT-1niveau'!F79="EG","MATHEMATIQUES"&amp;CHAR(10)&amp;"Espace et Géométrie",IF('EDT-1niveau'!F79="S","Sciences et technologie",IF('EDT-1niveau'!F79="H","Histoire",IF('EDT-1niveau'!F79="Geo","Géographie",IF('EDT-1niveau'!F79="EMC","Enseig. mor. et civ.",IF('EDT-1niveau'!F79="EPS","Educ. phys. et sportive",IF('EDT-1niveau'!F79="EM","Educ. musicale",IF('EDT-1niveau'!F79="AP","Arts plastiques",IF('EDT-1niveau'!F79="HDA","Hist. des arts",IF('EDT-1niveau'!F79="QM","Questionner le monde",IF('EDT-1niveau'!F79="LV","Langue vivante",IF('EDT-1niveau'!F79="APC","Activ. pédag. complémentaires",""))))))))))))))))))))))))))</f>
        <v/>
      </c>
      <c r="P75" s="39" t="str">
        <f t="shared" si="8"/>
        <v/>
      </c>
    </row>
    <row r="76" spans="1:16" x14ac:dyDescent="0.3">
      <c r="A76" s="4" t="e">
        <f>IF('POUR COMMENCER'!$E$14&gt;=A75,A75+'POUR COMMENCER'!$H$29,"")</f>
        <v>#VALUE!</v>
      </c>
      <c r="B76" s="100" t="str">
        <f>'EDT-1niveau'!B80</f>
        <v/>
      </c>
      <c r="C76" s="14" t="str">
        <f>IF('EDT-1niveau'!B80="O","FRANCAIS"&amp;CHAR(10)&amp;"Orthographe",IF('EDT-1niveau'!B80="rec","RECREATION",IF('EDT-1niveau'!B80="p","Pause méridienne",IF('EDT-1niveau'!B80="G","FRANCAIS"&amp;CHAR(10)&amp;"Grammaire",IF('EDT-1niveau'!B80="E","FRANCAIS"&amp;CHAR(10)&amp;"Ecriture",IF('EDT-1niveau'!B80="M","MATHEMATIQUES",IF('EDT-1niveau'!B80="F","FRANCAIS",IF('EDT-1niveau'!B80="LC","FRANCAIS"&amp;CHAR(10)&amp;"Lecture et comp. de l'écrit",IF('EDT-1niveau'!B80="CLA","FRANCAIS"&amp;CHAR(10)&amp;"Culture littéraire et artistique",IF('EDT-1niveau'!B80="LO","FRANCAIS"&amp;CHAR(10)&amp;"Langage oral",IF('EDT-1niveau'!B80="L","FRANCAIS"&amp;CHAR(10)&amp;"Lexique",IF('EDT-1niveau'!B80="CM","MATHEMATIQUES"&amp;CHAR(10)&amp;"Calcul mental",IF('EDT-1niveau'!B80="GM","MATHEMATIQUES"&amp;CHAR(10)&amp;"Grandeurs et mesures",IF('EDT-1niveau'!B80="NC","MATHEMATIQUES"&amp;CHAR(10)&amp;"Nombres et calculs",IF('EDT-1niveau'!B80="EG","MATHEMATIQUES"&amp;CHAR(10)&amp;"Espace et Géométrie",IF('EDT-1niveau'!B80="S","Sciences et technologie",IF('EDT-1niveau'!B80="H","Histoire",IF('EDT-1niveau'!B80="Geo","Géographie",IF('EDT-1niveau'!B80="EMC","Enseig. mor. et civ.",IF('EDT-1niveau'!B80="EPS","Educ. phys. et sportive",IF('EDT-1niveau'!B80="EM","Educ. musicale",IF('EDT-1niveau'!B80="AP","Arts plastiques",IF('EDT-1niveau'!B80="HDA","Hist. des arts",IF('EDT-1niveau'!B80="QM","Questionner le monde",IF('EDT-1niveau'!B80="LV","Langue vivante",IF('EDT-1niveau'!B80="APC","Activ. pédag. complémentaires",""))))))))))))))))))))))))))</f>
        <v/>
      </c>
      <c r="D76" s="14" t="str">
        <f t="shared" si="5"/>
        <v/>
      </c>
      <c r="E76" s="100" t="str">
        <f>'EDT-1niveau'!C80</f>
        <v/>
      </c>
      <c r="F76" s="14" t="str">
        <f>IF('EDT-1niveau'!C80="O","FRANCAIS"&amp;CHAR(10)&amp;"Orthographe",IF('EDT-1niveau'!C80="rec","RECREATION",IF('EDT-1niveau'!C80="p","Pause méridienne",IF('EDT-1niveau'!C80="G","FRANCAIS"&amp;CHAR(10)&amp;"Grammaire",IF('EDT-1niveau'!C80="E","FRANCAIS"&amp;CHAR(10)&amp;"Ecriture",IF('EDT-1niveau'!C80="M","MATHEMATIQUES",IF('EDT-1niveau'!C80="F","FRANCAIS",IF('EDT-1niveau'!C80="LC","FRANCAIS"&amp;CHAR(10)&amp;"Lecture et comp. de l'écrit",IF('EDT-1niveau'!C80="CLA","FRANCAIS"&amp;CHAR(10)&amp;"Culture littéraire et artistique",IF('EDT-1niveau'!C80="LO","FRANCAIS"&amp;CHAR(10)&amp;"Langage oral",IF('EDT-1niveau'!C80="L","FRANCAIS"&amp;CHAR(10)&amp;"Lexique",IF('EDT-1niveau'!C80="CM","MATHEMATIQUES"&amp;CHAR(10)&amp;"Calcul mental",IF('EDT-1niveau'!C80="GM","MATHEMATIQUES"&amp;CHAR(10)&amp;"Grandeurs et mesures",IF('EDT-1niveau'!C80="NC","MATHEMATIQUES"&amp;CHAR(10)&amp;"Nombres et calculs",IF('EDT-1niveau'!C80="EG","MATHEMATIQUES"&amp;CHAR(10)&amp;"Espace et Géométrie",IF('EDT-1niveau'!C80="S","Sciences et technologie",IF('EDT-1niveau'!C80="H","Histoire",IF('EDT-1niveau'!C80="Geo","Géographie",IF('EDT-1niveau'!C80="EMC","Enseig. mor. et civ.",IF('EDT-1niveau'!C80="EPS","Educ. phys. et sportive",IF('EDT-1niveau'!C80="EM","Educ. musicale",IF('EDT-1niveau'!C80="AP","Arts plastiques",IF('EDT-1niveau'!C80="HDA","Hist. des arts",IF('EDT-1niveau'!C80="QM","Questionner le monde",IF('EDT-1niveau'!C80="LV","Langue vivante",IF('EDT-1niveau'!C80="APC","Activ. pédag. complémentaires",""))))))))))))))))))))))))))</f>
        <v/>
      </c>
      <c r="G76" s="14" t="str">
        <f t="shared" si="6"/>
        <v/>
      </c>
      <c r="H76" s="100" t="str">
        <f>'EDT-1niveau'!D80</f>
        <v/>
      </c>
      <c r="I76" s="14" t="str">
        <f>IF('EDT-1niveau'!D80="O","FRANCAIS"&amp;CHAR(10)&amp;"Orthographe",IF('EDT-1niveau'!D80="rec","RECREATION",IF('EDT-1niveau'!D80="p","Pause méridienne",IF('EDT-1niveau'!D80="G","FRANCAIS"&amp;CHAR(10)&amp;"Grammaire",IF('EDT-1niveau'!D80="E","FRANCAIS"&amp;CHAR(10)&amp;"Ecriture",IF('EDT-1niveau'!D80="M","MATHEMATIQUES",IF('EDT-1niveau'!D80="F","FRANCAIS",IF('EDT-1niveau'!D80="LC","FRANCAIS"&amp;CHAR(10)&amp;"Lecture et comp. de l'écrit",IF('EDT-1niveau'!D80="CLA","FRANCAIS"&amp;CHAR(10)&amp;"Culture littéraire et artistique",IF('EDT-1niveau'!D80="LO","FRANCAIS"&amp;CHAR(10)&amp;"Langage oral",IF('EDT-1niveau'!D80="L","FRANCAIS"&amp;CHAR(10)&amp;"Lexique",IF('EDT-1niveau'!D80="CM","MATHEMATIQUES"&amp;CHAR(10)&amp;"Calcul mental",IF('EDT-1niveau'!D80="GM","MATHEMATIQUES"&amp;CHAR(10)&amp;"Grandeurs et mesures",IF('EDT-1niveau'!D80="NC","MATHEMATIQUES"&amp;CHAR(10)&amp;"Nombres et calculs",IF('EDT-1niveau'!D80="EG","MATHEMATIQUES"&amp;CHAR(10)&amp;"Espace et Géométrie",IF('EDT-1niveau'!D80="S","Sciences et technologie",IF('EDT-1niveau'!D80="H","Histoire",IF('EDT-1niveau'!D80="Geo","Géographie",IF('EDT-1niveau'!D80="EMC","Enseig. mor. et civ.",IF('EDT-1niveau'!D80="EPS","Educ. phys. et sportive",IF('EDT-1niveau'!D80="EM","Educ. musicale",IF('EDT-1niveau'!D80="AP","Arts plastiques",IF('EDT-1niveau'!D80="HDA","Hist. des arts",IF('EDT-1niveau'!D80="QM","Questionner le monde",IF('EDT-1niveau'!D80="LV","Langue vivante",IF('EDT-1niveau'!D80="APC","Activ. pédag. complémentaires",""))))))))))))))))))))))))))</f>
        <v/>
      </c>
      <c r="J76" s="14" t="str">
        <f t="shared" si="9"/>
        <v/>
      </c>
      <c r="K76" s="100" t="str">
        <f>'EDT-1niveau'!E80</f>
        <v/>
      </c>
      <c r="L76" s="14" t="str">
        <f>IF('EDT-1niveau'!E80="O","FRANCAIS"&amp;CHAR(10)&amp;"Orthographe",IF('EDT-1niveau'!E80="rec","RECREATION",IF('EDT-1niveau'!E80="p","Pause méridienne",IF('EDT-1niveau'!E80="G","FRANCAIS"&amp;CHAR(10)&amp;"Grammaire",IF('EDT-1niveau'!E80="E","FRANCAIS"&amp;CHAR(10)&amp;"Ecriture",IF('EDT-1niveau'!E80="M","MATHEMATIQUES",IF('EDT-1niveau'!E80="F","FRANCAIS",IF('EDT-1niveau'!E80="LC","FRANCAIS"&amp;CHAR(10)&amp;"Lecture et comp. de l'écrit",IF('EDT-1niveau'!E80="CLA","FRANCAIS"&amp;CHAR(10)&amp;"Culture littéraire et artistique",IF('EDT-1niveau'!E80="LO","FRANCAIS"&amp;CHAR(10)&amp;"Langage oral",IF('EDT-1niveau'!E80="L","FRANCAIS"&amp;CHAR(10)&amp;"Lexique",IF('EDT-1niveau'!E80="CM","MATHEMATIQUES"&amp;CHAR(10)&amp;"Calcul mental",IF('EDT-1niveau'!E80="GM","MATHEMATIQUES"&amp;CHAR(10)&amp;"Grandeurs et mesures",IF('EDT-1niveau'!E80="NC","MATHEMATIQUES"&amp;CHAR(10)&amp;"Nombres et calculs",IF('EDT-1niveau'!E80="EG","MATHEMATIQUES"&amp;CHAR(10)&amp;"Espace et Géométrie",IF('EDT-1niveau'!E80="S","Sciences et technologie",IF('EDT-1niveau'!E80="H","Histoire",IF('EDT-1niveau'!E80="Geo","Géographie",IF('EDT-1niveau'!E80="EMC","Enseig. mor. et civ.",IF('EDT-1niveau'!E80="EPS","Educ. phys. et sportive",IF('EDT-1niveau'!E80="EM","Educ. musicale",IF('EDT-1niveau'!E80="AP","Arts plastiques",IF('EDT-1niveau'!E80="HDA","Hist. des arts",IF('EDT-1niveau'!E80="QM","Questionner le monde",IF('EDT-1niveau'!E80="LV","Langue vivante",IF('EDT-1niveau'!E80="APC","Activ. pédag. complémentaires",""))))))))))))))))))))))))))</f>
        <v/>
      </c>
      <c r="M76" s="14" t="str">
        <f t="shared" si="7"/>
        <v/>
      </c>
      <c r="N76" s="100" t="str">
        <f>'EDT-1niveau'!F80</f>
        <v/>
      </c>
      <c r="O76" s="14" t="str">
        <f>IF('EDT-1niveau'!F80="O","FRANCAIS"&amp;CHAR(10)&amp;"Orthographe",IF('EDT-1niveau'!F80="rec","RECREATION",IF('EDT-1niveau'!F80="p","Pause méridienne",IF('EDT-1niveau'!F80="G","FRANCAIS"&amp;CHAR(10)&amp;"Grammaire",IF('EDT-1niveau'!F80="E","FRANCAIS"&amp;CHAR(10)&amp;"Ecriture",IF('EDT-1niveau'!F80="M","MATHEMATIQUES",IF('EDT-1niveau'!F80="F","FRANCAIS",IF('EDT-1niveau'!F80="LC","FRANCAIS"&amp;CHAR(10)&amp;"Lecture et comp. de l'écrit",IF('EDT-1niveau'!F80="CLA","FRANCAIS"&amp;CHAR(10)&amp;"Culture littéraire et artistique",IF('EDT-1niveau'!F80="LO","FRANCAIS"&amp;CHAR(10)&amp;"Langage oral",IF('EDT-1niveau'!F80="L","FRANCAIS"&amp;CHAR(10)&amp;"Lexique",IF('EDT-1niveau'!F80="CM","MATHEMATIQUES"&amp;CHAR(10)&amp;"Calcul mental",IF('EDT-1niveau'!F80="GM","MATHEMATIQUES"&amp;CHAR(10)&amp;"Grandeurs et mesures",IF('EDT-1niveau'!F80="NC","MATHEMATIQUES"&amp;CHAR(10)&amp;"Nombres et calculs",IF('EDT-1niveau'!F80="EG","MATHEMATIQUES"&amp;CHAR(10)&amp;"Espace et Géométrie",IF('EDT-1niveau'!F80="S","Sciences et technologie",IF('EDT-1niveau'!F80="H","Histoire",IF('EDT-1niveau'!F80="Geo","Géographie",IF('EDT-1niveau'!F80="EMC","Enseig. mor. et civ.",IF('EDT-1niveau'!F80="EPS","Educ. phys. et sportive",IF('EDT-1niveau'!F80="EM","Educ. musicale",IF('EDT-1niveau'!F80="AP","Arts plastiques",IF('EDT-1niveau'!F80="HDA","Hist. des arts",IF('EDT-1niveau'!F80="QM","Questionner le monde",IF('EDT-1niveau'!F80="LV","Langue vivante",IF('EDT-1niveau'!F80="APC","Activ. pédag. complémentaires",""))))))))))))))))))))))))))</f>
        <v/>
      </c>
      <c r="P76" s="39" t="str">
        <f t="shared" si="8"/>
        <v/>
      </c>
    </row>
    <row r="77" spans="1:16" x14ac:dyDescent="0.3">
      <c r="A77" s="4" t="e">
        <f>IF('POUR COMMENCER'!$E$14&gt;=A76,A76+'POUR COMMENCER'!$H$29,"")</f>
        <v>#VALUE!</v>
      </c>
      <c r="B77" s="100" t="str">
        <f>'EDT-1niveau'!B81</f>
        <v/>
      </c>
      <c r="C77" s="14" t="str">
        <f>IF('EDT-1niveau'!B81="O","FRANCAIS"&amp;CHAR(10)&amp;"Orthographe",IF('EDT-1niveau'!B81="rec","RECREATION",IF('EDT-1niveau'!B81="p","Pause méridienne",IF('EDT-1niveau'!B81="G","FRANCAIS"&amp;CHAR(10)&amp;"Grammaire",IF('EDT-1niveau'!B81="E","FRANCAIS"&amp;CHAR(10)&amp;"Ecriture",IF('EDT-1niveau'!B81="M","MATHEMATIQUES",IF('EDT-1niveau'!B81="F","FRANCAIS",IF('EDT-1niveau'!B81="LC","FRANCAIS"&amp;CHAR(10)&amp;"Lecture et comp. de l'écrit",IF('EDT-1niveau'!B81="CLA","FRANCAIS"&amp;CHAR(10)&amp;"Culture littéraire et artistique",IF('EDT-1niveau'!B81="LO","FRANCAIS"&amp;CHAR(10)&amp;"Langage oral",IF('EDT-1niveau'!B81="L","FRANCAIS"&amp;CHAR(10)&amp;"Lexique",IF('EDT-1niveau'!B81="CM","MATHEMATIQUES"&amp;CHAR(10)&amp;"Calcul mental",IF('EDT-1niveau'!B81="GM","MATHEMATIQUES"&amp;CHAR(10)&amp;"Grandeurs et mesures",IF('EDT-1niveau'!B81="NC","MATHEMATIQUES"&amp;CHAR(10)&amp;"Nombres et calculs",IF('EDT-1niveau'!B81="EG","MATHEMATIQUES"&amp;CHAR(10)&amp;"Espace et Géométrie",IF('EDT-1niveau'!B81="S","Sciences et technologie",IF('EDT-1niveau'!B81="H","Histoire",IF('EDT-1niveau'!B81="Geo","Géographie",IF('EDT-1niveau'!B81="EMC","Enseig. mor. et civ.",IF('EDT-1niveau'!B81="EPS","Educ. phys. et sportive",IF('EDT-1niveau'!B81="EM","Educ. musicale",IF('EDT-1niveau'!B81="AP","Arts plastiques",IF('EDT-1niveau'!B81="HDA","Hist. des arts",IF('EDT-1niveau'!B81="QM","Questionner le monde",IF('EDT-1niveau'!B81="LV","Langue vivante",IF('EDT-1niveau'!B81="APC","Activ. pédag. complémentaires",""))))))))))))))))))))))))))</f>
        <v/>
      </c>
      <c r="D77" s="14" t="str">
        <f t="shared" si="5"/>
        <v/>
      </c>
      <c r="E77" s="100" t="str">
        <f>'EDT-1niveau'!C81</f>
        <v/>
      </c>
      <c r="F77" s="14" t="str">
        <f>IF('EDT-1niveau'!C81="O","FRANCAIS"&amp;CHAR(10)&amp;"Orthographe",IF('EDT-1niveau'!C81="rec","RECREATION",IF('EDT-1niveau'!C81="p","Pause méridienne",IF('EDT-1niveau'!C81="G","FRANCAIS"&amp;CHAR(10)&amp;"Grammaire",IF('EDT-1niveau'!C81="E","FRANCAIS"&amp;CHAR(10)&amp;"Ecriture",IF('EDT-1niveau'!C81="M","MATHEMATIQUES",IF('EDT-1niveau'!C81="F","FRANCAIS",IF('EDT-1niveau'!C81="LC","FRANCAIS"&amp;CHAR(10)&amp;"Lecture et comp. de l'écrit",IF('EDT-1niveau'!C81="CLA","FRANCAIS"&amp;CHAR(10)&amp;"Culture littéraire et artistique",IF('EDT-1niveau'!C81="LO","FRANCAIS"&amp;CHAR(10)&amp;"Langage oral",IF('EDT-1niveau'!C81="L","FRANCAIS"&amp;CHAR(10)&amp;"Lexique",IF('EDT-1niveau'!C81="CM","MATHEMATIQUES"&amp;CHAR(10)&amp;"Calcul mental",IF('EDT-1niveau'!C81="GM","MATHEMATIQUES"&amp;CHAR(10)&amp;"Grandeurs et mesures",IF('EDT-1niveau'!C81="NC","MATHEMATIQUES"&amp;CHAR(10)&amp;"Nombres et calculs",IF('EDT-1niveau'!C81="EG","MATHEMATIQUES"&amp;CHAR(10)&amp;"Espace et Géométrie",IF('EDT-1niveau'!C81="S","Sciences et technologie",IF('EDT-1niveau'!C81="H","Histoire",IF('EDT-1niveau'!C81="Geo","Géographie",IF('EDT-1niveau'!C81="EMC","Enseig. mor. et civ.",IF('EDT-1niveau'!C81="EPS","Educ. phys. et sportive",IF('EDT-1niveau'!C81="EM","Educ. musicale",IF('EDT-1niveau'!C81="AP","Arts plastiques",IF('EDT-1niveau'!C81="HDA","Hist. des arts",IF('EDT-1niveau'!C81="QM","Questionner le monde",IF('EDT-1niveau'!C81="LV","Langue vivante",IF('EDT-1niveau'!C81="APC","Activ. pédag. complémentaires",""))))))))))))))))))))))))))</f>
        <v/>
      </c>
      <c r="G77" s="14" t="str">
        <f t="shared" si="6"/>
        <v/>
      </c>
      <c r="H77" s="100" t="str">
        <f>'EDT-1niveau'!D81</f>
        <v/>
      </c>
      <c r="I77" s="14" t="str">
        <f>IF('EDT-1niveau'!D81="O","FRANCAIS"&amp;CHAR(10)&amp;"Orthographe",IF('EDT-1niveau'!D81="rec","RECREATION",IF('EDT-1niveau'!D81="p","Pause méridienne",IF('EDT-1niveau'!D81="G","FRANCAIS"&amp;CHAR(10)&amp;"Grammaire",IF('EDT-1niveau'!D81="E","FRANCAIS"&amp;CHAR(10)&amp;"Ecriture",IF('EDT-1niveau'!D81="M","MATHEMATIQUES",IF('EDT-1niveau'!D81="F","FRANCAIS",IF('EDT-1niveau'!D81="LC","FRANCAIS"&amp;CHAR(10)&amp;"Lecture et comp. de l'écrit",IF('EDT-1niveau'!D81="CLA","FRANCAIS"&amp;CHAR(10)&amp;"Culture littéraire et artistique",IF('EDT-1niveau'!D81="LO","FRANCAIS"&amp;CHAR(10)&amp;"Langage oral",IF('EDT-1niveau'!D81="L","FRANCAIS"&amp;CHAR(10)&amp;"Lexique",IF('EDT-1niveau'!D81="CM","MATHEMATIQUES"&amp;CHAR(10)&amp;"Calcul mental",IF('EDT-1niveau'!D81="GM","MATHEMATIQUES"&amp;CHAR(10)&amp;"Grandeurs et mesures",IF('EDT-1niveau'!D81="NC","MATHEMATIQUES"&amp;CHAR(10)&amp;"Nombres et calculs",IF('EDT-1niveau'!D81="EG","MATHEMATIQUES"&amp;CHAR(10)&amp;"Espace et Géométrie",IF('EDT-1niveau'!D81="S","Sciences et technologie",IF('EDT-1niveau'!D81="H","Histoire",IF('EDT-1niveau'!D81="Geo","Géographie",IF('EDT-1niveau'!D81="EMC","Enseig. mor. et civ.",IF('EDT-1niveau'!D81="EPS","Educ. phys. et sportive",IF('EDT-1niveau'!D81="EM","Educ. musicale",IF('EDT-1niveau'!D81="AP","Arts plastiques",IF('EDT-1niveau'!D81="HDA","Hist. des arts",IF('EDT-1niveau'!D81="QM","Questionner le monde",IF('EDT-1niveau'!D81="LV","Langue vivante",IF('EDT-1niveau'!D81="APC","Activ. pédag. complémentaires",""))))))))))))))))))))))))))</f>
        <v/>
      </c>
      <c r="J77" s="14" t="str">
        <f t="shared" si="9"/>
        <v/>
      </c>
      <c r="K77" s="100" t="str">
        <f>'EDT-1niveau'!E81</f>
        <v/>
      </c>
      <c r="L77" s="14" t="str">
        <f>IF('EDT-1niveau'!E81="O","FRANCAIS"&amp;CHAR(10)&amp;"Orthographe",IF('EDT-1niveau'!E81="rec","RECREATION",IF('EDT-1niveau'!E81="p","Pause méridienne",IF('EDT-1niveau'!E81="G","FRANCAIS"&amp;CHAR(10)&amp;"Grammaire",IF('EDT-1niveau'!E81="E","FRANCAIS"&amp;CHAR(10)&amp;"Ecriture",IF('EDT-1niveau'!E81="M","MATHEMATIQUES",IF('EDT-1niveau'!E81="F","FRANCAIS",IF('EDT-1niveau'!E81="LC","FRANCAIS"&amp;CHAR(10)&amp;"Lecture et comp. de l'écrit",IF('EDT-1niveau'!E81="CLA","FRANCAIS"&amp;CHAR(10)&amp;"Culture littéraire et artistique",IF('EDT-1niveau'!E81="LO","FRANCAIS"&amp;CHAR(10)&amp;"Langage oral",IF('EDT-1niveau'!E81="L","FRANCAIS"&amp;CHAR(10)&amp;"Lexique",IF('EDT-1niveau'!E81="CM","MATHEMATIQUES"&amp;CHAR(10)&amp;"Calcul mental",IF('EDT-1niveau'!E81="GM","MATHEMATIQUES"&amp;CHAR(10)&amp;"Grandeurs et mesures",IF('EDT-1niveau'!E81="NC","MATHEMATIQUES"&amp;CHAR(10)&amp;"Nombres et calculs",IF('EDT-1niveau'!E81="EG","MATHEMATIQUES"&amp;CHAR(10)&amp;"Espace et Géométrie",IF('EDT-1niveau'!E81="S","Sciences et technologie",IF('EDT-1niveau'!E81="H","Histoire",IF('EDT-1niveau'!E81="Geo","Géographie",IF('EDT-1niveau'!E81="EMC","Enseig. mor. et civ.",IF('EDT-1niveau'!E81="EPS","Educ. phys. et sportive",IF('EDT-1niveau'!E81="EM","Educ. musicale",IF('EDT-1niveau'!E81="AP","Arts plastiques",IF('EDT-1niveau'!E81="HDA","Hist. des arts",IF('EDT-1niveau'!E81="QM","Questionner le monde",IF('EDT-1niveau'!E81="LV","Langue vivante",IF('EDT-1niveau'!E81="APC","Activ. pédag. complémentaires",""))))))))))))))))))))))))))</f>
        <v/>
      </c>
      <c r="M77" s="14" t="str">
        <f t="shared" si="7"/>
        <v/>
      </c>
      <c r="N77" s="100" t="str">
        <f>'EDT-1niveau'!F81</f>
        <v/>
      </c>
      <c r="O77" s="14" t="str">
        <f>IF('EDT-1niveau'!F81="O","FRANCAIS"&amp;CHAR(10)&amp;"Orthographe",IF('EDT-1niveau'!F81="rec","RECREATION",IF('EDT-1niveau'!F81="p","Pause méridienne",IF('EDT-1niveau'!F81="G","FRANCAIS"&amp;CHAR(10)&amp;"Grammaire",IF('EDT-1niveau'!F81="E","FRANCAIS"&amp;CHAR(10)&amp;"Ecriture",IF('EDT-1niveau'!F81="M","MATHEMATIQUES",IF('EDT-1niveau'!F81="F","FRANCAIS",IF('EDT-1niveau'!F81="LC","FRANCAIS"&amp;CHAR(10)&amp;"Lecture et comp. de l'écrit",IF('EDT-1niveau'!F81="CLA","FRANCAIS"&amp;CHAR(10)&amp;"Culture littéraire et artistique",IF('EDT-1niveau'!F81="LO","FRANCAIS"&amp;CHAR(10)&amp;"Langage oral",IF('EDT-1niveau'!F81="L","FRANCAIS"&amp;CHAR(10)&amp;"Lexique",IF('EDT-1niveau'!F81="CM","MATHEMATIQUES"&amp;CHAR(10)&amp;"Calcul mental",IF('EDT-1niveau'!F81="GM","MATHEMATIQUES"&amp;CHAR(10)&amp;"Grandeurs et mesures",IF('EDT-1niveau'!F81="NC","MATHEMATIQUES"&amp;CHAR(10)&amp;"Nombres et calculs",IF('EDT-1niveau'!F81="EG","MATHEMATIQUES"&amp;CHAR(10)&amp;"Espace et Géométrie",IF('EDT-1niveau'!F81="S","Sciences et technologie",IF('EDT-1niveau'!F81="H","Histoire",IF('EDT-1niveau'!F81="Geo","Géographie",IF('EDT-1niveau'!F81="EMC","Enseig. mor. et civ.",IF('EDT-1niveau'!F81="EPS","Educ. phys. et sportive",IF('EDT-1niveau'!F81="EM","Educ. musicale",IF('EDT-1niveau'!F81="AP","Arts plastiques",IF('EDT-1niveau'!F81="HDA","Hist. des arts",IF('EDT-1niveau'!F81="QM","Questionner le monde",IF('EDT-1niveau'!F81="LV","Langue vivante",IF('EDT-1niveau'!F81="APC","Activ. pédag. complémentaires",""))))))))))))))))))))))))))</f>
        <v/>
      </c>
      <c r="P77" s="39" t="str">
        <f t="shared" si="8"/>
        <v/>
      </c>
    </row>
    <row r="78" spans="1:16" x14ac:dyDescent="0.3">
      <c r="A78" s="4" t="e">
        <f>IF('POUR COMMENCER'!$E$14&gt;=A77,A77+'POUR COMMENCER'!$H$29,"")</f>
        <v>#VALUE!</v>
      </c>
      <c r="B78" s="100" t="str">
        <f>'EDT-1niveau'!B82</f>
        <v/>
      </c>
      <c r="C78" s="14" t="str">
        <f>IF('EDT-1niveau'!B82="O","FRANCAIS"&amp;CHAR(10)&amp;"Orthographe",IF('EDT-1niveau'!B82="rec","RECREATION",IF('EDT-1niveau'!B82="p","Pause méridienne",IF('EDT-1niveau'!B82="G","FRANCAIS"&amp;CHAR(10)&amp;"Grammaire",IF('EDT-1niveau'!B82="E","FRANCAIS"&amp;CHAR(10)&amp;"Ecriture",IF('EDT-1niveau'!B82="M","MATHEMATIQUES",IF('EDT-1niveau'!B82="F","FRANCAIS",IF('EDT-1niveau'!B82="LC","FRANCAIS"&amp;CHAR(10)&amp;"Lecture et comp. de l'écrit",IF('EDT-1niveau'!B82="CLA","FRANCAIS"&amp;CHAR(10)&amp;"Culture littéraire et artistique",IF('EDT-1niveau'!B82="LO","FRANCAIS"&amp;CHAR(10)&amp;"Langage oral",IF('EDT-1niveau'!B82="L","FRANCAIS"&amp;CHAR(10)&amp;"Lexique",IF('EDT-1niveau'!B82="CM","MATHEMATIQUES"&amp;CHAR(10)&amp;"Calcul mental",IF('EDT-1niveau'!B82="GM","MATHEMATIQUES"&amp;CHAR(10)&amp;"Grandeurs et mesures",IF('EDT-1niveau'!B82="NC","MATHEMATIQUES"&amp;CHAR(10)&amp;"Nombres et calculs",IF('EDT-1niveau'!B82="EG","MATHEMATIQUES"&amp;CHAR(10)&amp;"Espace et Géométrie",IF('EDT-1niveau'!B82="S","Sciences et technologie",IF('EDT-1niveau'!B82="H","Histoire",IF('EDT-1niveau'!B82="Geo","Géographie",IF('EDT-1niveau'!B82="EMC","Enseig. mor. et civ.",IF('EDT-1niveau'!B82="EPS","Educ. phys. et sportive",IF('EDT-1niveau'!B82="EM","Educ. musicale",IF('EDT-1niveau'!B82="AP","Arts plastiques",IF('EDT-1niveau'!B82="HDA","Hist. des arts",IF('EDT-1niveau'!B82="QM","Questionner le monde",IF('EDT-1niveau'!B82="LV","Langue vivante",IF('EDT-1niveau'!B82="APC","Activ. pédag. complémentaires",""))))))))))))))))))))))))))</f>
        <v/>
      </c>
      <c r="D78" s="14" t="str">
        <f t="shared" si="5"/>
        <v/>
      </c>
      <c r="E78" s="100" t="str">
        <f>'EDT-1niveau'!C82</f>
        <v/>
      </c>
      <c r="F78" s="14" t="str">
        <f>IF('EDT-1niveau'!C82="O","FRANCAIS"&amp;CHAR(10)&amp;"Orthographe",IF('EDT-1niveau'!C82="rec","RECREATION",IF('EDT-1niveau'!C82="p","Pause méridienne",IF('EDT-1niveau'!C82="G","FRANCAIS"&amp;CHAR(10)&amp;"Grammaire",IF('EDT-1niveau'!C82="E","FRANCAIS"&amp;CHAR(10)&amp;"Ecriture",IF('EDT-1niveau'!C82="M","MATHEMATIQUES",IF('EDT-1niveau'!C82="F","FRANCAIS",IF('EDT-1niveau'!C82="LC","FRANCAIS"&amp;CHAR(10)&amp;"Lecture et comp. de l'écrit",IF('EDT-1niveau'!C82="CLA","FRANCAIS"&amp;CHAR(10)&amp;"Culture littéraire et artistique",IF('EDT-1niveau'!C82="LO","FRANCAIS"&amp;CHAR(10)&amp;"Langage oral",IF('EDT-1niveau'!C82="L","FRANCAIS"&amp;CHAR(10)&amp;"Lexique",IF('EDT-1niveau'!C82="CM","MATHEMATIQUES"&amp;CHAR(10)&amp;"Calcul mental",IF('EDT-1niveau'!C82="GM","MATHEMATIQUES"&amp;CHAR(10)&amp;"Grandeurs et mesures",IF('EDT-1niveau'!C82="NC","MATHEMATIQUES"&amp;CHAR(10)&amp;"Nombres et calculs",IF('EDT-1niveau'!C82="EG","MATHEMATIQUES"&amp;CHAR(10)&amp;"Espace et Géométrie",IF('EDT-1niveau'!C82="S","Sciences et technologie",IF('EDT-1niveau'!C82="H","Histoire",IF('EDT-1niveau'!C82="Geo","Géographie",IF('EDT-1niveau'!C82="EMC","Enseig. mor. et civ.",IF('EDT-1niveau'!C82="EPS","Educ. phys. et sportive",IF('EDT-1niveau'!C82="EM","Educ. musicale",IF('EDT-1niveau'!C82="AP","Arts plastiques",IF('EDT-1niveau'!C82="HDA","Hist. des arts",IF('EDT-1niveau'!C82="QM","Questionner le monde",IF('EDT-1niveau'!C82="LV","Langue vivante",IF('EDT-1niveau'!C82="APC","Activ. pédag. complémentaires",""))))))))))))))))))))))))))</f>
        <v/>
      </c>
      <c r="G78" s="14" t="str">
        <f t="shared" si="6"/>
        <v/>
      </c>
      <c r="H78" s="100" t="str">
        <f>'EDT-1niveau'!D82</f>
        <v/>
      </c>
      <c r="I78" s="14" t="str">
        <f>IF('EDT-1niveau'!D82="O","FRANCAIS"&amp;CHAR(10)&amp;"Orthographe",IF('EDT-1niveau'!D82="rec","RECREATION",IF('EDT-1niveau'!D82="p","Pause méridienne",IF('EDT-1niveau'!D82="G","FRANCAIS"&amp;CHAR(10)&amp;"Grammaire",IF('EDT-1niveau'!D82="E","FRANCAIS"&amp;CHAR(10)&amp;"Ecriture",IF('EDT-1niveau'!D82="M","MATHEMATIQUES",IF('EDT-1niveau'!D82="F","FRANCAIS",IF('EDT-1niveau'!D82="LC","FRANCAIS"&amp;CHAR(10)&amp;"Lecture et comp. de l'écrit",IF('EDT-1niveau'!D82="CLA","FRANCAIS"&amp;CHAR(10)&amp;"Culture littéraire et artistique",IF('EDT-1niveau'!D82="LO","FRANCAIS"&amp;CHAR(10)&amp;"Langage oral",IF('EDT-1niveau'!D82="L","FRANCAIS"&amp;CHAR(10)&amp;"Lexique",IF('EDT-1niveau'!D82="CM","MATHEMATIQUES"&amp;CHAR(10)&amp;"Calcul mental",IF('EDT-1niveau'!D82="GM","MATHEMATIQUES"&amp;CHAR(10)&amp;"Grandeurs et mesures",IF('EDT-1niveau'!D82="NC","MATHEMATIQUES"&amp;CHAR(10)&amp;"Nombres et calculs",IF('EDT-1niveau'!D82="EG","MATHEMATIQUES"&amp;CHAR(10)&amp;"Espace et Géométrie",IF('EDT-1niveau'!D82="S","Sciences et technologie",IF('EDT-1niveau'!D82="H","Histoire",IF('EDT-1niveau'!D82="Geo","Géographie",IF('EDT-1niveau'!D82="EMC","Enseig. mor. et civ.",IF('EDT-1niveau'!D82="EPS","Educ. phys. et sportive",IF('EDT-1niveau'!D82="EM","Educ. musicale",IF('EDT-1niveau'!D82="AP","Arts plastiques",IF('EDT-1niveau'!D82="HDA","Hist. des arts",IF('EDT-1niveau'!D82="QM","Questionner le monde",IF('EDT-1niveau'!D82="LV","Langue vivante",IF('EDT-1niveau'!D82="APC","Activ. pédag. complémentaires",""))))))))))))))))))))))))))</f>
        <v/>
      </c>
      <c r="J78" s="14" t="str">
        <f t="shared" si="9"/>
        <v/>
      </c>
      <c r="K78" s="100" t="str">
        <f>'EDT-1niveau'!E82</f>
        <v/>
      </c>
      <c r="L78" s="14" t="str">
        <f>IF('EDT-1niveau'!E82="O","FRANCAIS"&amp;CHAR(10)&amp;"Orthographe",IF('EDT-1niveau'!E82="rec","RECREATION",IF('EDT-1niveau'!E82="p","Pause méridienne",IF('EDT-1niveau'!E82="G","FRANCAIS"&amp;CHAR(10)&amp;"Grammaire",IF('EDT-1niveau'!E82="E","FRANCAIS"&amp;CHAR(10)&amp;"Ecriture",IF('EDT-1niveau'!E82="M","MATHEMATIQUES",IF('EDT-1niveau'!E82="F","FRANCAIS",IF('EDT-1niveau'!E82="LC","FRANCAIS"&amp;CHAR(10)&amp;"Lecture et comp. de l'écrit",IF('EDT-1niveau'!E82="CLA","FRANCAIS"&amp;CHAR(10)&amp;"Culture littéraire et artistique",IF('EDT-1niveau'!E82="LO","FRANCAIS"&amp;CHAR(10)&amp;"Langage oral",IF('EDT-1niveau'!E82="L","FRANCAIS"&amp;CHAR(10)&amp;"Lexique",IF('EDT-1niveau'!E82="CM","MATHEMATIQUES"&amp;CHAR(10)&amp;"Calcul mental",IF('EDT-1niveau'!E82="GM","MATHEMATIQUES"&amp;CHAR(10)&amp;"Grandeurs et mesures",IF('EDT-1niveau'!E82="NC","MATHEMATIQUES"&amp;CHAR(10)&amp;"Nombres et calculs",IF('EDT-1niveau'!E82="EG","MATHEMATIQUES"&amp;CHAR(10)&amp;"Espace et Géométrie",IF('EDT-1niveau'!E82="S","Sciences et technologie",IF('EDT-1niveau'!E82="H","Histoire",IF('EDT-1niveau'!E82="Geo","Géographie",IF('EDT-1niveau'!E82="EMC","Enseig. mor. et civ.",IF('EDT-1niveau'!E82="EPS","Educ. phys. et sportive",IF('EDT-1niveau'!E82="EM","Educ. musicale",IF('EDT-1niveau'!E82="AP","Arts plastiques",IF('EDT-1niveau'!E82="HDA","Hist. des arts",IF('EDT-1niveau'!E82="QM","Questionner le monde",IF('EDT-1niveau'!E82="LV","Langue vivante",IF('EDT-1niveau'!E82="APC","Activ. pédag. complémentaires",""))))))))))))))))))))))))))</f>
        <v/>
      </c>
      <c r="M78" s="14" t="str">
        <f t="shared" si="7"/>
        <v/>
      </c>
      <c r="N78" s="100" t="str">
        <f>'EDT-1niveau'!F82</f>
        <v/>
      </c>
      <c r="O78" s="14" t="str">
        <f>IF('EDT-1niveau'!F82="O","FRANCAIS"&amp;CHAR(10)&amp;"Orthographe",IF('EDT-1niveau'!F82="rec","RECREATION",IF('EDT-1niveau'!F82="p","Pause méridienne",IF('EDT-1niveau'!F82="G","FRANCAIS"&amp;CHAR(10)&amp;"Grammaire",IF('EDT-1niveau'!F82="E","FRANCAIS"&amp;CHAR(10)&amp;"Ecriture",IF('EDT-1niveau'!F82="M","MATHEMATIQUES",IF('EDT-1niveau'!F82="F","FRANCAIS",IF('EDT-1niveau'!F82="LC","FRANCAIS"&amp;CHAR(10)&amp;"Lecture et comp. de l'écrit",IF('EDT-1niveau'!F82="CLA","FRANCAIS"&amp;CHAR(10)&amp;"Culture littéraire et artistique",IF('EDT-1niveau'!F82="LO","FRANCAIS"&amp;CHAR(10)&amp;"Langage oral",IF('EDT-1niveau'!F82="L","FRANCAIS"&amp;CHAR(10)&amp;"Lexique",IF('EDT-1niveau'!F82="CM","MATHEMATIQUES"&amp;CHAR(10)&amp;"Calcul mental",IF('EDT-1niveau'!F82="GM","MATHEMATIQUES"&amp;CHAR(10)&amp;"Grandeurs et mesures",IF('EDT-1niveau'!F82="NC","MATHEMATIQUES"&amp;CHAR(10)&amp;"Nombres et calculs",IF('EDT-1niveau'!F82="EG","MATHEMATIQUES"&amp;CHAR(10)&amp;"Espace et Géométrie",IF('EDT-1niveau'!F82="S","Sciences et technologie",IF('EDT-1niveau'!F82="H","Histoire",IF('EDT-1niveau'!F82="Geo","Géographie",IF('EDT-1niveau'!F82="EMC","Enseig. mor. et civ.",IF('EDT-1niveau'!F82="EPS","Educ. phys. et sportive",IF('EDT-1niveau'!F82="EM","Educ. musicale",IF('EDT-1niveau'!F82="AP","Arts plastiques",IF('EDT-1niveau'!F82="HDA","Hist. des arts",IF('EDT-1niveau'!F82="QM","Questionner le monde",IF('EDT-1niveau'!F82="LV","Langue vivante",IF('EDT-1niveau'!F82="APC","Activ. pédag. complémentaires",""))))))))))))))))))))))))))</f>
        <v/>
      </c>
      <c r="P78" s="39" t="str">
        <f t="shared" si="8"/>
        <v/>
      </c>
    </row>
    <row r="79" spans="1:16" x14ac:dyDescent="0.3">
      <c r="A79" s="4" t="e">
        <f>IF('POUR COMMENCER'!$E$14&gt;=A78,A78+'POUR COMMENCER'!$H$29,"")</f>
        <v>#VALUE!</v>
      </c>
      <c r="B79" s="100" t="str">
        <f>'EDT-1niveau'!B83</f>
        <v/>
      </c>
      <c r="C79" s="14" t="str">
        <f>IF('EDT-1niveau'!B83="O","FRANCAIS"&amp;CHAR(10)&amp;"Orthographe",IF('EDT-1niveau'!B83="rec","RECREATION",IF('EDT-1niveau'!B83="p","Pause méridienne",IF('EDT-1niveau'!B83="G","FRANCAIS"&amp;CHAR(10)&amp;"Grammaire",IF('EDT-1niveau'!B83="E","FRANCAIS"&amp;CHAR(10)&amp;"Ecriture",IF('EDT-1niveau'!B83="M","MATHEMATIQUES",IF('EDT-1niveau'!B83="F","FRANCAIS",IF('EDT-1niveau'!B83="LC","FRANCAIS"&amp;CHAR(10)&amp;"Lecture et comp. de l'écrit",IF('EDT-1niveau'!B83="CLA","FRANCAIS"&amp;CHAR(10)&amp;"Culture littéraire et artistique",IF('EDT-1niveau'!B83="LO","FRANCAIS"&amp;CHAR(10)&amp;"Langage oral",IF('EDT-1niveau'!B83="L","FRANCAIS"&amp;CHAR(10)&amp;"Lexique",IF('EDT-1niveau'!B83="CM","MATHEMATIQUES"&amp;CHAR(10)&amp;"Calcul mental",IF('EDT-1niveau'!B83="GM","MATHEMATIQUES"&amp;CHAR(10)&amp;"Grandeurs et mesures",IF('EDT-1niveau'!B83="NC","MATHEMATIQUES"&amp;CHAR(10)&amp;"Nombres et calculs",IF('EDT-1niveau'!B83="EG","MATHEMATIQUES"&amp;CHAR(10)&amp;"Espace et Géométrie",IF('EDT-1niveau'!B83="S","Sciences et technologie",IF('EDT-1niveau'!B83="H","Histoire",IF('EDT-1niveau'!B83="Geo","Géographie",IF('EDT-1niveau'!B83="EMC","Enseig. mor. et civ.",IF('EDT-1niveau'!B83="EPS","Educ. phys. et sportive",IF('EDT-1niveau'!B83="EM","Educ. musicale",IF('EDT-1niveau'!B83="AP","Arts plastiques",IF('EDT-1niveau'!B83="HDA","Hist. des arts",IF('EDT-1niveau'!B83="QM","Questionner le monde",IF('EDT-1niveau'!B83="LV","Langue vivante",IF('EDT-1niveau'!B83="APC","Activ. pédag. complémentaires",""))))))))))))))))))))))))))</f>
        <v/>
      </c>
      <c r="D79" s="14" t="str">
        <f t="shared" si="5"/>
        <v/>
      </c>
      <c r="E79" s="100" t="str">
        <f>'EDT-1niveau'!C83</f>
        <v/>
      </c>
      <c r="F79" s="14" t="str">
        <f>IF('EDT-1niveau'!C83="O","FRANCAIS"&amp;CHAR(10)&amp;"Orthographe",IF('EDT-1niveau'!C83="rec","RECREATION",IF('EDT-1niveau'!C83="p","Pause méridienne",IF('EDT-1niveau'!C83="G","FRANCAIS"&amp;CHAR(10)&amp;"Grammaire",IF('EDT-1niveau'!C83="E","FRANCAIS"&amp;CHAR(10)&amp;"Ecriture",IF('EDT-1niveau'!C83="M","MATHEMATIQUES",IF('EDT-1niveau'!C83="F","FRANCAIS",IF('EDT-1niveau'!C83="LC","FRANCAIS"&amp;CHAR(10)&amp;"Lecture et comp. de l'écrit",IF('EDT-1niveau'!C83="CLA","FRANCAIS"&amp;CHAR(10)&amp;"Culture littéraire et artistique",IF('EDT-1niveau'!C83="LO","FRANCAIS"&amp;CHAR(10)&amp;"Langage oral",IF('EDT-1niveau'!C83="L","FRANCAIS"&amp;CHAR(10)&amp;"Lexique",IF('EDT-1niveau'!C83="CM","MATHEMATIQUES"&amp;CHAR(10)&amp;"Calcul mental",IF('EDT-1niveau'!C83="GM","MATHEMATIQUES"&amp;CHAR(10)&amp;"Grandeurs et mesures",IF('EDT-1niveau'!C83="NC","MATHEMATIQUES"&amp;CHAR(10)&amp;"Nombres et calculs",IF('EDT-1niveau'!C83="EG","MATHEMATIQUES"&amp;CHAR(10)&amp;"Espace et Géométrie",IF('EDT-1niveau'!C83="S","Sciences et technologie",IF('EDT-1niveau'!C83="H","Histoire",IF('EDT-1niveau'!C83="Geo","Géographie",IF('EDT-1niveau'!C83="EMC","Enseig. mor. et civ.",IF('EDT-1niveau'!C83="EPS","Educ. phys. et sportive",IF('EDT-1niveau'!C83="EM","Educ. musicale",IF('EDT-1niveau'!C83="AP","Arts plastiques",IF('EDT-1niveau'!C83="HDA","Hist. des arts",IF('EDT-1niveau'!C83="QM","Questionner le monde",IF('EDT-1niveau'!C83="LV","Langue vivante",IF('EDT-1niveau'!C83="APC","Activ. pédag. complémentaires",""))))))))))))))))))))))))))</f>
        <v/>
      </c>
      <c r="G79" s="14" t="str">
        <f t="shared" si="6"/>
        <v/>
      </c>
      <c r="H79" s="100" t="str">
        <f>'EDT-1niveau'!D83</f>
        <v/>
      </c>
      <c r="I79" s="14" t="str">
        <f>IF('EDT-1niveau'!D83="O","FRANCAIS"&amp;CHAR(10)&amp;"Orthographe",IF('EDT-1niveau'!D83="rec","RECREATION",IF('EDT-1niveau'!D83="p","Pause méridienne",IF('EDT-1niveau'!D83="G","FRANCAIS"&amp;CHAR(10)&amp;"Grammaire",IF('EDT-1niveau'!D83="E","FRANCAIS"&amp;CHAR(10)&amp;"Ecriture",IF('EDT-1niveau'!D83="M","MATHEMATIQUES",IF('EDT-1niveau'!D83="F","FRANCAIS",IF('EDT-1niveau'!D83="LC","FRANCAIS"&amp;CHAR(10)&amp;"Lecture et comp. de l'écrit",IF('EDT-1niveau'!D83="CLA","FRANCAIS"&amp;CHAR(10)&amp;"Culture littéraire et artistique",IF('EDT-1niveau'!D83="LO","FRANCAIS"&amp;CHAR(10)&amp;"Langage oral",IF('EDT-1niveau'!D83="L","FRANCAIS"&amp;CHAR(10)&amp;"Lexique",IF('EDT-1niveau'!D83="CM","MATHEMATIQUES"&amp;CHAR(10)&amp;"Calcul mental",IF('EDT-1niveau'!D83="GM","MATHEMATIQUES"&amp;CHAR(10)&amp;"Grandeurs et mesures",IF('EDT-1niveau'!D83="NC","MATHEMATIQUES"&amp;CHAR(10)&amp;"Nombres et calculs",IF('EDT-1niveau'!D83="EG","MATHEMATIQUES"&amp;CHAR(10)&amp;"Espace et Géométrie",IF('EDT-1niveau'!D83="S","Sciences et technologie",IF('EDT-1niveau'!D83="H","Histoire",IF('EDT-1niveau'!D83="Geo","Géographie",IF('EDT-1niveau'!D83="EMC","Enseig. mor. et civ.",IF('EDT-1niveau'!D83="EPS","Educ. phys. et sportive",IF('EDT-1niveau'!D83="EM","Educ. musicale",IF('EDT-1niveau'!D83="AP","Arts plastiques",IF('EDT-1niveau'!D83="HDA","Hist. des arts",IF('EDT-1niveau'!D83="QM","Questionner le monde",IF('EDT-1niveau'!D83="LV","Langue vivante",IF('EDT-1niveau'!D83="APC","Activ. pédag. complémentaires",""))))))))))))))))))))))))))</f>
        <v/>
      </c>
      <c r="J79" s="14" t="str">
        <f t="shared" si="9"/>
        <v/>
      </c>
      <c r="K79" s="100" t="str">
        <f>'EDT-1niveau'!E83</f>
        <v/>
      </c>
      <c r="L79" s="14" t="str">
        <f>IF('EDT-1niveau'!E83="O","FRANCAIS"&amp;CHAR(10)&amp;"Orthographe",IF('EDT-1niveau'!E83="rec","RECREATION",IF('EDT-1niveau'!E83="p","Pause méridienne",IF('EDT-1niveau'!E83="G","FRANCAIS"&amp;CHAR(10)&amp;"Grammaire",IF('EDT-1niveau'!E83="E","FRANCAIS"&amp;CHAR(10)&amp;"Ecriture",IF('EDT-1niveau'!E83="M","MATHEMATIQUES",IF('EDT-1niveau'!E83="F","FRANCAIS",IF('EDT-1niveau'!E83="LC","FRANCAIS"&amp;CHAR(10)&amp;"Lecture et comp. de l'écrit",IF('EDT-1niveau'!E83="CLA","FRANCAIS"&amp;CHAR(10)&amp;"Culture littéraire et artistique",IF('EDT-1niveau'!E83="LO","FRANCAIS"&amp;CHAR(10)&amp;"Langage oral",IF('EDT-1niveau'!E83="L","FRANCAIS"&amp;CHAR(10)&amp;"Lexique",IF('EDT-1niveau'!E83="CM","MATHEMATIQUES"&amp;CHAR(10)&amp;"Calcul mental",IF('EDT-1niveau'!E83="GM","MATHEMATIQUES"&amp;CHAR(10)&amp;"Grandeurs et mesures",IF('EDT-1niveau'!E83="NC","MATHEMATIQUES"&amp;CHAR(10)&amp;"Nombres et calculs",IF('EDT-1niveau'!E83="EG","MATHEMATIQUES"&amp;CHAR(10)&amp;"Espace et Géométrie",IF('EDT-1niveau'!E83="S","Sciences et technologie",IF('EDT-1niveau'!E83="H","Histoire",IF('EDT-1niveau'!E83="Geo","Géographie",IF('EDT-1niveau'!E83="EMC","Enseig. mor. et civ.",IF('EDT-1niveau'!E83="EPS","Educ. phys. et sportive",IF('EDT-1niveau'!E83="EM","Educ. musicale",IF('EDT-1niveau'!E83="AP","Arts plastiques",IF('EDT-1niveau'!E83="HDA","Hist. des arts",IF('EDT-1niveau'!E83="QM","Questionner le monde",IF('EDT-1niveau'!E83="LV","Langue vivante",IF('EDT-1niveau'!E83="APC","Activ. pédag. complémentaires",""))))))))))))))))))))))))))</f>
        <v/>
      </c>
      <c r="M79" s="14" t="str">
        <f t="shared" si="7"/>
        <v/>
      </c>
      <c r="N79" s="100" t="str">
        <f>'EDT-1niveau'!F83</f>
        <v/>
      </c>
      <c r="O79" s="14" t="str">
        <f>IF('EDT-1niveau'!F83="O","FRANCAIS"&amp;CHAR(10)&amp;"Orthographe",IF('EDT-1niveau'!F83="rec","RECREATION",IF('EDT-1niveau'!F83="p","Pause méridienne",IF('EDT-1niveau'!F83="G","FRANCAIS"&amp;CHAR(10)&amp;"Grammaire",IF('EDT-1niveau'!F83="E","FRANCAIS"&amp;CHAR(10)&amp;"Ecriture",IF('EDT-1niveau'!F83="M","MATHEMATIQUES",IF('EDT-1niveau'!F83="F","FRANCAIS",IF('EDT-1niveau'!F83="LC","FRANCAIS"&amp;CHAR(10)&amp;"Lecture et comp. de l'écrit",IF('EDT-1niveau'!F83="CLA","FRANCAIS"&amp;CHAR(10)&amp;"Culture littéraire et artistique",IF('EDT-1niveau'!F83="LO","FRANCAIS"&amp;CHAR(10)&amp;"Langage oral",IF('EDT-1niveau'!F83="L","FRANCAIS"&amp;CHAR(10)&amp;"Lexique",IF('EDT-1niveau'!F83="CM","MATHEMATIQUES"&amp;CHAR(10)&amp;"Calcul mental",IF('EDT-1niveau'!F83="GM","MATHEMATIQUES"&amp;CHAR(10)&amp;"Grandeurs et mesures",IF('EDT-1niveau'!F83="NC","MATHEMATIQUES"&amp;CHAR(10)&amp;"Nombres et calculs",IF('EDT-1niveau'!F83="EG","MATHEMATIQUES"&amp;CHAR(10)&amp;"Espace et Géométrie",IF('EDT-1niveau'!F83="S","Sciences et technologie",IF('EDT-1niveau'!F83="H","Histoire",IF('EDT-1niveau'!F83="Geo","Géographie",IF('EDT-1niveau'!F83="EMC","Enseig. mor. et civ.",IF('EDT-1niveau'!F83="EPS","Educ. phys. et sportive",IF('EDT-1niveau'!F83="EM","Educ. musicale",IF('EDT-1niveau'!F83="AP","Arts plastiques",IF('EDT-1niveau'!F83="HDA","Hist. des arts",IF('EDT-1niveau'!F83="QM","Questionner le monde",IF('EDT-1niveau'!F83="LV","Langue vivante",IF('EDT-1niveau'!F83="APC","Activ. pédag. complémentaires",""))))))))))))))))))))))))))</f>
        <v/>
      </c>
      <c r="P79" s="39" t="str">
        <f t="shared" si="8"/>
        <v/>
      </c>
    </row>
    <row r="80" spans="1:16" x14ac:dyDescent="0.3">
      <c r="A80" s="4" t="e">
        <f>IF('POUR COMMENCER'!$E$14&gt;=A79,A79+'POUR COMMENCER'!$H$29,"")</f>
        <v>#VALUE!</v>
      </c>
      <c r="B80" s="100" t="str">
        <f>'EDT-1niveau'!B84</f>
        <v/>
      </c>
      <c r="C80" s="14" t="str">
        <f>IF('EDT-1niveau'!B84="O","FRANCAIS"&amp;CHAR(10)&amp;"Orthographe",IF('EDT-1niveau'!B84="rec","RECREATION",IF('EDT-1niveau'!B84="p","Pause méridienne",IF('EDT-1niveau'!B84="G","FRANCAIS"&amp;CHAR(10)&amp;"Grammaire",IF('EDT-1niveau'!B84="E","FRANCAIS"&amp;CHAR(10)&amp;"Ecriture",IF('EDT-1niveau'!B84="M","MATHEMATIQUES",IF('EDT-1niveau'!B84="F","FRANCAIS",IF('EDT-1niveau'!B84="LC","FRANCAIS"&amp;CHAR(10)&amp;"Lecture et comp. de l'écrit",IF('EDT-1niveau'!B84="CLA","FRANCAIS"&amp;CHAR(10)&amp;"Culture littéraire et artistique",IF('EDT-1niveau'!B84="LO","FRANCAIS"&amp;CHAR(10)&amp;"Langage oral",IF('EDT-1niveau'!B84="L","FRANCAIS"&amp;CHAR(10)&amp;"Lexique",IF('EDT-1niveau'!B84="CM","MATHEMATIQUES"&amp;CHAR(10)&amp;"Calcul mental",IF('EDT-1niveau'!B84="GM","MATHEMATIQUES"&amp;CHAR(10)&amp;"Grandeurs et mesures",IF('EDT-1niveau'!B84="NC","MATHEMATIQUES"&amp;CHAR(10)&amp;"Nombres et calculs",IF('EDT-1niveau'!B84="EG","MATHEMATIQUES"&amp;CHAR(10)&amp;"Espace et Géométrie",IF('EDT-1niveau'!B84="S","Sciences et technologie",IF('EDT-1niveau'!B84="H","Histoire",IF('EDT-1niveau'!B84="Geo","Géographie",IF('EDT-1niveau'!B84="EMC","Enseig. mor. et civ.",IF('EDT-1niveau'!B84="EPS","Educ. phys. et sportive",IF('EDT-1niveau'!B84="EM","Educ. musicale",IF('EDT-1niveau'!B84="AP","Arts plastiques",IF('EDT-1niveau'!B84="HDA","Hist. des arts",IF('EDT-1niveau'!B84="QM","Questionner le monde",IF('EDT-1niveau'!B84="LV","Langue vivante",IF('EDT-1niveau'!B84="APC","Activ. pédag. complémentaires",""))))))))))))))))))))))))))</f>
        <v/>
      </c>
      <c r="D80" s="14" t="str">
        <f t="shared" si="5"/>
        <v/>
      </c>
      <c r="E80" s="100" t="str">
        <f>'EDT-1niveau'!C84</f>
        <v/>
      </c>
      <c r="F80" s="14" t="str">
        <f>IF('EDT-1niveau'!C84="O","FRANCAIS"&amp;CHAR(10)&amp;"Orthographe",IF('EDT-1niveau'!C84="rec","RECREATION",IF('EDT-1niveau'!C84="p","Pause méridienne",IF('EDT-1niveau'!C84="G","FRANCAIS"&amp;CHAR(10)&amp;"Grammaire",IF('EDT-1niveau'!C84="E","FRANCAIS"&amp;CHAR(10)&amp;"Ecriture",IF('EDT-1niveau'!C84="M","MATHEMATIQUES",IF('EDT-1niveau'!C84="F","FRANCAIS",IF('EDT-1niveau'!C84="LC","FRANCAIS"&amp;CHAR(10)&amp;"Lecture et comp. de l'écrit",IF('EDT-1niveau'!C84="CLA","FRANCAIS"&amp;CHAR(10)&amp;"Culture littéraire et artistique",IF('EDT-1niveau'!C84="LO","FRANCAIS"&amp;CHAR(10)&amp;"Langage oral",IF('EDT-1niveau'!C84="L","FRANCAIS"&amp;CHAR(10)&amp;"Lexique",IF('EDT-1niveau'!C84="CM","MATHEMATIQUES"&amp;CHAR(10)&amp;"Calcul mental",IF('EDT-1niveau'!C84="GM","MATHEMATIQUES"&amp;CHAR(10)&amp;"Grandeurs et mesures",IF('EDT-1niveau'!C84="NC","MATHEMATIQUES"&amp;CHAR(10)&amp;"Nombres et calculs",IF('EDT-1niveau'!C84="EG","MATHEMATIQUES"&amp;CHAR(10)&amp;"Espace et Géométrie",IF('EDT-1niveau'!C84="S","Sciences et technologie",IF('EDT-1niveau'!C84="H","Histoire",IF('EDT-1niveau'!C84="Geo","Géographie",IF('EDT-1niveau'!C84="EMC","Enseig. mor. et civ.",IF('EDT-1niveau'!C84="EPS","Educ. phys. et sportive",IF('EDT-1niveau'!C84="EM","Educ. musicale",IF('EDT-1niveau'!C84="AP","Arts plastiques",IF('EDT-1niveau'!C84="HDA","Hist. des arts",IF('EDT-1niveau'!C84="QM","Questionner le monde",IF('EDT-1niveau'!C84="LV","Langue vivante",IF('EDT-1niveau'!C84="APC","Activ. pédag. complémentaires",""))))))))))))))))))))))))))</f>
        <v/>
      </c>
      <c r="G80" s="14" t="str">
        <f t="shared" si="6"/>
        <v/>
      </c>
      <c r="H80" s="100" t="str">
        <f>'EDT-1niveau'!D84</f>
        <v/>
      </c>
      <c r="I80" s="14" t="str">
        <f>IF('EDT-1niveau'!D84="O","FRANCAIS"&amp;CHAR(10)&amp;"Orthographe",IF('EDT-1niveau'!D84="rec","RECREATION",IF('EDT-1niveau'!D84="p","Pause méridienne",IF('EDT-1niveau'!D84="G","FRANCAIS"&amp;CHAR(10)&amp;"Grammaire",IF('EDT-1niveau'!D84="E","FRANCAIS"&amp;CHAR(10)&amp;"Ecriture",IF('EDT-1niveau'!D84="M","MATHEMATIQUES",IF('EDT-1niveau'!D84="F","FRANCAIS",IF('EDT-1niveau'!D84="LC","FRANCAIS"&amp;CHAR(10)&amp;"Lecture et comp. de l'écrit",IF('EDT-1niveau'!D84="CLA","FRANCAIS"&amp;CHAR(10)&amp;"Culture littéraire et artistique",IF('EDT-1niveau'!D84="LO","FRANCAIS"&amp;CHAR(10)&amp;"Langage oral",IF('EDT-1niveau'!D84="L","FRANCAIS"&amp;CHAR(10)&amp;"Lexique",IF('EDT-1niveau'!D84="CM","MATHEMATIQUES"&amp;CHAR(10)&amp;"Calcul mental",IF('EDT-1niveau'!D84="GM","MATHEMATIQUES"&amp;CHAR(10)&amp;"Grandeurs et mesures",IF('EDT-1niveau'!D84="NC","MATHEMATIQUES"&amp;CHAR(10)&amp;"Nombres et calculs",IF('EDT-1niveau'!D84="EG","MATHEMATIQUES"&amp;CHAR(10)&amp;"Espace et Géométrie",IF('EDT-1niveau'!D84="S","Sciences et technologie",IF('EDT-1niveau'!D84="H","Histoire",IF('EDT-1niveau'!D84="Geo","Géographie",IF('EDT-1niveau'!D84="EMC","Enseig. mor. et civ.",IF('EDT-1niveau'!D84="EPS","Educ. phys. et sportive",IF('EDT-1niveau'!D84="EM","Educ. musicale",IF('EDT-1niveau'!D84="AP","Arts plastiques",IF('EDT-1niveau'!D84="HDA","Hist. des arts",IF('EDT-1niveau'!D84="QM","Questionner le monde",IF('EDT-1niveau'!D84="LV","Langue vivante",IF('EDT-1niveau'!D84="APC","Activ. pédag. complémentaires",""))))))))))))))))))))))))))</f>
        <v/>
      </c>
      <c r="J80" s="14" t="str">
        <f t="shared" si="9"/>
        <v/>
      </c>
      <c r="K80" s="100" t="str">
        <f>'EDT-1niveau'!E84</f>
        <v/>
      </c>
      <c r="L80" s="14" t="str">
        <f>IF('EDT-1niveau'!E84="O","FRANCAIS"&amp;CHAR(10)&amp;"Orthographe",IF('EDT-1niveau'!E84="rec","RECREATION",IF('EDT-1niveau'!E84="p","Pause méridienne",IF('EDT-1niveau'!E84="G","FRANCAIS"&amp;CHAR(10)&amp;"Grammaire",IF('EDT-1niveau'!E84="E","FRANCAIS"&amp;CHAR(10)&amp;"Ecriture",IF('EDT-1niveau'!E84="M","MATHEMATIQUES",IF('EDT-1niveau'!E84="F","FRANCAIS",IF('EDT-1niveau'!E84="LC","FRANCAIS"&amp;CHAR(10)&amp;"Lecture et comp. de l'écrit",IF('EDT-1niveau'!E84="CLA","FRANCAIS"&amp;CHAR(10)&amp;"Culture littéraire et artistique",IF('EDT-1niveau'!E84="LO","FRANCAIS"&amp;CHAR(10)&amp;"Langage oral",IF('EDT-1niveau'!E84="L","FRANCAIS"&amp;CHAR(10)&amp;"Lexique",IF('EDT-1niveau'!E84="CM","MATHEMATIQUES"&amp;CHAR(10)&amp;"Calcul mental",IF('EDT-1niveau'!E84="GM","MATHEMATIQUES"&amp;CHAR(10)&amp;"Grandeurs et mesures",IF('EDT-1niveau'!E84="NC","MATHEMATIQUES"&amp;CHAR(10)&amp;"Nombres et calculs",IF('EDT-1niveau'!E84="EG","MATHEMATIQUES"&amp;CHAR(10)&amp;"Espace et Géométrie",IF('EDT-1niveau'!E84="S","Sciences et technologie",IF('EDT-1niveau'!E84="H","Histoire",IF('EDT-1niveau'!E84="Geo","Géographie",IF('EDT-1niveau'!E84="EMC","Enseig. mor. et civ.",IF('EDT-1niveau'!E84="EPS","Educ. phys. et sportive",IF('EDT-1niveau'!E84="EM","Educ. musicale",IF('EDT-1niveau'!E84="AP","Arts plastiques",IF('EDT-1niveau'!E84="HDA","Hist. des arts",IF('EDT-1niveau'!E84="QM","Questionner le monde",IF('EDT-1niveau'!E84="LV","Langue vivante",IF('EDT-1niveau'!E84="APC","Activ. pédag. complémentaires",""))))))))))))))))))))))))))</f>
        <v/>
      </c>
      <c r="M80" s="14" t="str">
        <f t="shared" si="7"/>
        <v/>
      </c>
      <c r="N80" s="100" t="str">
        <f>'EDT-1niveau'!F84</f>
        <v/>
      </c>
      <c r="O80" s="14" t="str">
        <f>IF('EDT-1niveau'!F84="O","FRANCAIS"&amp;CHAR(10)&amp;"Orthographe",IF('EDT-1niveau'!F84="rec","RECREATION",IF('EDT-1niveau'!F84="p","Pause méridienne",IF('EDT-1niveau'!F84="G","FRANCAIS"&amp;CHAR(10)&amp;"Grammaire",IF('EDT-1niveau'!F84="E","FRANCAIS"&amp;CHAR(10)&amp;"Ecriture",IF('EDT-1niveau'!F84="M","MATHEMATIQUES",IF('EDT-1niveau'!F84="F","FRANCAIS",IF('EDT-1niveau'!F84="LC","FRANCAIS"&amp;CHAR(10)&amp;"Lecture et comp. de l'écrit",IF('EDT-1niveau'!F84="CLA","FRANCAIS"&amp;CHAR(10)&amp;"Culture littéraire et artistique",IF('EDT-1niveau'!F84="LO","FRANCAIS"&amp;CHAR(10)&amp;"Langage oral",IF('EDT-1niveau'!F84="L","FRANCAIS"&amp;CHAR(10)&amp;"Lexique",IF('EDT-1niveau'!F84="CM","MATHEMATIQUES"&amp;CHAR(10)&amp;"Calcul mental",IF('EDT-1niveau'!F84="GM","MATHEMATIQUES"&amp;CHAR(10)&amp;"Grandeurs et mesures",IF('EDT-1niveau'!F84="NC","MATHEMATIQUES"&amp;CHAR(10)&amp;"Nombres et calculs",IF('EDT-1niveau'!F84="EG","MATHEMATIQUES"&amp;CHAR(10)&amp;"Espace et Géométrie",IF('EDT-1niveau'!F84="S","Sciences et technologie",IF('EDT-1niveau'!F84="H","Histoire",IF('EDT-1niveau'!F84="Geo","Géographie",IF('EDT-1niveau'!F84="EMC","Enseig. mor. et civ.",IF('EDT-1niveau'!F84="EPS","Educ. phys. et sportive",IF('EDT-1niveau'!F84="EM","Educ. musicale",IF('EDT-1niveau'!F84="AP","Arts plastiques",IF('EDT-1niveau'!F84="HDA","Hist. des arts",IF('EDT-1niveau'!F84="QM","Questionner le monde",IF('EDT-1niveau'!F84="LV","Langue vivante",IF('EDT-1niveau'!F84="APC","Activ. pédag. complémentaires",""))))))))))))))))))))))))))</f>
        <v/>
      </c>
      <c r="P80" s="39" t="str">
        <f t="shared" si="8"/>
        <v/>
      </c>
    </row>
    <row r="81" spans="1:16" x14ac:dyDescent="0.3">
      <c r="A81" s="4" t="e">
        <f>IF('POUR COMMENCER'!$E$14&gt;=A80,A80+'POUR COMMENCER'!$H$29,"")</f>
        <v>#VALUE!</v>
      </c>
      <c r="B81" s="100" t="str">
        <f>'EDT-1niveau'!B85</f>
        <v/>
      </c>
      <c r="C81" s="14" t="str">
        <f>IF('EDT-1niveau'!B85="O","FRANCAIS"&amp;CHAR(10)&amp;"Orthographe",IF('EDT-1niveau'!B85="rec","RECREATION",IF('EDT-1niveau'!B85="p","Pause méridienne",IF('EDT-1niveau'!B85="G","FRANCAIS"&amp;CHAR(10)&amp;"Grammaire",IF('EDT-1niveau'!B85="E","FRANCAIS"&amp;CHAR(10)&amp;"Ecriture",IF('EDT-1niveau'!B85="M","MATHEMATIQUES",IF('EDT-1niveau'!B85="F","FRANCAIS",IF('EDT-1niveau'!B85="LC","FRANCAIS"&amp;CHAR(10)&amp;"Lecture et comp. de l'écrit",IF('EDT-1niveau'!B85="CLA","FRANCAIS"&amp;CHAR(10)&amp;"Culture littéraire et artistique",IF('EDT-1niveau'!B85="LO","FRANCAIS"&amp;CHAR(10)&amp;"Langage oral",IF('EDT-1niveau'!B85="L","FRANCAIS"&amp;CHAR(10)&amp;"Lexique",IF('EDT-1niveau'!B85="CM","MATHEMATIQUES"&amp;CHAR(10)&amp;"Calcul mental",IF('EDT-1niveau'!B85="GM","MATHEMATIQUES"&amp;CHAR(10)&amp;"Grandeurs et mesures",IF('EDT-1niveau'!B85="NC","MATHEMATIQUES"&amp;CHAR(10)&amp;"Nombres et calculs",IF('EDT-1niveau'!B85="EG","MATHEMATIQUES"&amp;CHAR(10)&amp;"Espace et Géométrie",IF('EDT-1niveau'!B85="S","Sciences et technologie",IF('EDT-1niveau'!B85="H","Histoire",IF('EDT-1niveau'!B85="Geo","Géographie",IF('EDT-1niveau'!B85="EMC","Enseig. mor. et civ.",IF('EDT-1niveau'!B85="EPS","Educ. phys. et sportive",IF('EDT-1niveau'!B85="EM","Educ. musicale",IF('EDT-1niveau'!B85="AP","Arts plastiques",IF('EDT-1niveau'!B85="HDA","Hist. des arts",IF('EDT-1niveau'!B85="QM","Questionner le monde",IF('EDT-1niveau'!B85="LV","Langue vivante",IF('EDT-1niveau'!B85="APC","Activ. pédag. complémentaires",""))))))))))))))))))))))))))</f>
        <v/>
      </c>
      <c r="D81" s="14" t="str">
        <f t="shared" si="5"/>
        <v/>
      </c>
      <c r="E81" s="100" t="str">
        <f>'EDT-1niveau'!C85</f>
        <v/>
      </c>
      <c r="F81" s="14" t="str">
        <f>IF('EDT-1niveau'!C85="O","FRANCAIS"&amp;CHAR(10)&amp;"Orthographe",IF('EDT-1niveau'!C85="rec","RECREATION",IF('EDT-1niveau'!C85="p","Pause méridienne",IF('EDT-1niveau'!C85="G","FRANCAIS"&amp;CHAR(10)&amp;"Grammaire",IF('EDT-1niveau'!C85="E","FRANCAIS"&amp;CHAR(10)&amp;"Ecriture",IF('EDT-1niveau'!C85="M","MATHEMATIQUES",IF('EDT-1niveau'!C85="F","FRANCAIS",IF('EDT-1niveau'!C85="LC","FRANCAIS"&amp;CHAR(10)&amp;"Lecture et comp. de l'écrit",IF('EDT-1niveau'!C85="CLA","FRANCAIS"&amp;CHAR(10)&amp;"Culture littéraire et artistique",IF('EDT-1niveau'!C85="LO","FRANCAIS"&amp;CHAR(10)&amp;"Langage oral",IF('EDT-1niveau'!C85="L","FRANCAIS"&amp;CHAR(10)&amp;"Lexique",IF('EDT-1niveau'!C85="CM","MATHEMATIQUES"&amp;CHAR(10)&amp;"Calcul mental",IF('EDT-1niveau'!C85="GM","MATHEMATIQUES"&amp;CHAR(10)&amp;"Grandeurs et mesures",IF('EDT-1niveau'!C85="NC","MATHEMATIQUES"&amp;CHAR(10)&amp;"Nombres et calculs",IF('EDT-1niveau'!C85="EG","MATHEMATIQUES"&amp;CHAR(10)&amp;"Espace et Géométrie",IF('EDT-1niveau'!C85="S","Sciences et technologie",IF('EDT-1niveau'!C85="H","Histoire",IF('EDT-1niveau'!C85="Geo","Géographie",IF('EDT-1niveau'!C85="EMC","Enseig. mor. et civ.",IF('EDT-1niveau'!C85="EPS","Educ. phys. et sportive",IF('EDT-1niveau'!C85="EM","Educ. musicale",IF('EDT-1niveau'!C85="AP","Arts plastiques",IF('EDT-1niveau'!C85="HDA","Hist. des arts",IF('EDT-1niveau'!C85="QM","Questionner le monde",IF('EDT-1niveau'!C85="LV","Langue vivante",IF('EDT-1niveau'!C85="APC","Activ. pédag. complémentaires",""))))))))))))))))))))))))))</f>
        <v/>
      </c>
      <c r="G81" s="14" t="str">
        <f t="shared" si="6"/>
        <v/>
      </c>
      <c r="H81" s="100" t="str">
        <f>'EDT-1niveau'!D85</f>
        <v/>
      </c>
      <c r="I81" s="14" t="str">
        <f>IF('EDT-1niveau'!D85="O","FRANCAIS"&amp;CHAR(10)&amp;"Orthographe",IF('EDT-1niveau'!D85="rec","RECREATION",IF('EDT-1niveau'!D85="p","Pause méridienne",IF('EDT-1niveau'!D85="G","FRANCAIS"&amp;CHAR(10)&amp;"Grammaire",IF('EDT-1niveau'!D85="E","FRANCAIS"&amp;CHAR(10)&amp;"Ecriture",IF('EDT-1niveau'!D85="M","MATHEMATIQUES",IF('EDT-1niveau'!D85="F","FRANCAIS",IF('EDT-1niveau'!D85="LC","FRANCAIS"&amp;CHAR(10)&amp;"Lecture et comp. de l'écrit",IF('EDT-1niveau'!D85="CLA","FRANCAIS"&amp;CHAR(10)&amp;"Culture littéraire et artistique",IF('EDT-1niveau'!D85="LO","FRANCAIS"&amp;CHAR(10)&amp;"Langage oral",IF('EDT-1niveau'!D85="L","FRANCAIS"&amp;CHAR(10)&amp;"Lexique",IF('EDT-1niveau'!D85="CM","MATHEMATIQUES"&amp;CHAR(10)&amp;"Calcul mental",IF('EDT-1niveau'!D85="GM","MATHEMATIQUES"&amp;CHAR(10)&amp;"Grandeurs et mesures",IF('EDT-1niveau'!D85="NC","MATHEMATIQUES"&amp;CHAR(10)&amp;"Nombres et calculs",IF('EDT-1niveau'!D85="EG","MATHEMATIQUES"&amp;CHAR(10)&amp;"Espace et Géométrie",IF('EDT-1niveau'!D85="S","Sciences et technologie",IF('EDT-1niveau'!D85="H","Histoire",IF('EDT-1niveau'!D85="Geo","Géographie",IF('EDT-1niveau'!D85="EMC","Enseig. mor. et civ.",IF('EDT-1niveau'!D85="EPS","Educ. phys. et sportive",IF('EDT-1niveau'!D85="EM","Educ. musicale",IF('EDT-1niveau'!D85="AP","Arts plastiques",IF('EDT-1niveau'!D85="HDA","Hist. des arts",IF('EDT-1niveau'!D85="QM","Questionner le monde",IF('EDT-1niveau'!D85="LV","Langue vivante",IF('EDT-1niveau'!D85="APC","Activ. pédag. complémentaires",""))))))))))))))))))))))))))</f>
        <v/>
      </c>
      <c r="J81" s="14" t="str">
        <f t="shared" si="9"/>
        <v/>
      </c>
      <c r="K81" s="100" t="str">
        <f>'EDT-1niveau'!E85</f>
        <v/>
      </c>
      <c r="L81" s="14" t="str">
        <f>IF('EDT-1niveau'!E85="O","FRANCAIS"&amp;CHAR(10)&amp;"Orthographe",IF('EDT-1niveau'!E85="rec","RECREATION",IF('EDT-1niveau'!E85="p","Pause méridienne",IF('EDT-1niveau'!E85="G","FRANCAIS"&amp;CHAR(10)&amp;"Grammaire",IF('EDT-1niveau'!E85="E","FRANCAIS"&amp;CHAR(10)&amp;"Ecriture",IF('EDT-1niveau'!E85="M","MATHEMATIQUES",IF('EDT-1niveau'!E85="F","FRANCAIS",IF('EDT-1niveau'!E85="LC","FRANCAIS"&amp;CHAR(10)&amp;"Lecture et comp. de l'écrit",IF('EDT-1niveau'!E85="CLA","FRANCAIS"&amp;CHAR(10)&amp;"Culture littéraire et artistique",IF('EDT-1niveau'!E85="LO","FRANCAIS"&amp;CHAR(10)&amp;"Langage oral",IF('EDT-1niveau'!E85="L","FRANCAIS"&amp;CHAR(10)&amp;"Lexique",IF('EDT-1niveau'!E85="CM","MATHEMATIQUES"&amp;CHAR(10)&amp;"Calcul mental",IF('EDT-1niveau'!E85="GM","MATHEMATIQUES"&amp;CHAR(10)&amp;"Grandeurs et mesures",IF('EDT-1niveau'!E85="NC","MATHEMATIQUES"&amp;CHAR(10)&amp;"Nombres et calculs",IF('EDT-1niveau'!E85="EG","MATHEMATIQUES"&amp;CHAR(10)&amp;"Espace et Géométrie",IF('EDT-1niveau'!E85="S","Sciences et technologie",IF('EDT-1niveau'!E85="H","Histoire",IF('EDT-1niveau'!E85="Geo","Géographie",IF('EDT-1niveau'!E85="EMC","Enseig. mor. et civ.",IF('EDT-1niveau'!E85="EPS","Educ. phys. et sportive",IF('EDT-1niveau'!E85="EM","Educ. musicale",IF('EDT-1niveau'!E85="AP","Arts plastiques",IF('EDT-1niveau'!E85="HDA","Hist. des arts",IF('EDT-1niveau'!E85="QM","Questionner le monde",IF('EDT-1niveau'!E85="LV","Langue vivante",IF('EDT-1niveau'!E85="APC","Activ. pédag. complémentaires",""))))))))))))))))))))))))))</f>
        <v/>
      </c>
      <c r="M81" s="14" t="str">
        <f t="shared" si="7"/>
        <v/>
      </c>
      <c r="N81" s="100" t="str">
        <f>'EDT-1niveau'!F85</f>
        <v/>
      </c>
      <c r="O81" s="14" t="str">
        <f>IF('EDT-1niveau'!F85="O","FRANCAIS"&amp;CHAR(10)&amp;"Orthographe",IF('EDT-1niveau'!F85="rec","RECREATION",IF('EDT-1niveau'!F85="p","Pause méridienne",IF('EDT-1niveau'!F85="G","FRANCAIS"&amp;CHAR(10)&amp;"Grammaire",IF('EDT-1niveau'!F85="E","FRANCAIS"&amp;CHAR(10)&amp;"Ecriture",IF('EDT-1niveau'!F85="M","MATHEMATIQUES",IF('EDT-1niveau'!F85="F","FRANCAIS",IF('EDT-1niveau'!F85="LC","FRANCAIS"&amp;CHAR(10)&amp;"Lecture et comp. de l'écrit",IF('EDT-1niveau'!F85="CLA","FRANCAIS"&amp;CHAR(10)&amp;"Culture littéraire et artistique",IF('EDT-1niveau'!F85="LO","FRANCAIS"&amp;CHAR(10)&amp;"Langage oral",IF('EDT-1niveau'!F85="L","FRANCAIS"&amp;CHAR(10)&amp;"Lexique",IF('EDT-1niveau'!F85="CM","MATHEMATIQUES"&amp;CHAR(10)&amp;"Calcul mental",IF('EDT-1niveau'!F85="GM","MATHEMATIQUES"&amp;CHAR(10)&amp;"Grandeurs et mesures",IF('EDT-1niveau'!F85="NC","MATHEMATIQUES"&amp;CHAR(10)&amp;"Nombres et calculs",IF('EDT-1niveau'!F85="EG","MATHEMATIQUES"&amp;CHAR(10)&amp;"Espace et Géométrie",IF('EDT-1niveau'!F85="S","Sciences et technologie",IF('EDT-1niveau'!F85="H","Histoire",IF('EDT-1niveau'!F85="Geo","Géographie",IF('EDT-1niveau'!F85="EMC","Enseig. mor. et civ.",IF('EDT-1niveau'!F85="EPS","Educ. phys. et sportive",IF('EDT-1niveau'!F85="EM","Educ. musicale",IF('EDT-1niveau'!F85="AP","Arts plastiques",IF('EDT-1niveau'!F85="HDA","Hist. des arts",IF('EDT-1niveau'!F85="QM","Questionner le monde",IF('EDT-1niveau'!F85="LV","Langue vivante",IF('EDT-1niveau'!F85="APC","Activ. pédag. complémentaires",""))))))))))))))))))))))))))</f>
        <v/>
      </c>
      <c r="P81" s="39" t="str">
        <f t="shared" si="8"/>
        <v/>
      </c>
    </row>
    <row r="82" spans="1:16" x14ac:dyDescent="0.3">
      <c r="A82" s="4" t="e">
        <f>IF('POUR COMMENCER'!$E$14&gt;=A81,A81+'POUR COMMENCER'!$H$29,"")</f>
        <v>#VALUE!</v>
      </c>
      <c r="B82" s="100" t="str">
        <f>'EDT-1niveau'!B86</f>
        <v/>
      </c>
      <c r="C82" s="14" t="str">
        <f>IF('EDT-1niveau'!B86="O","FRANCAIS"&amp;CHAR(10)&amp;"Orthographe",IF('EDT-1niveau'!B86="rec","RECREATION",IF('EDT-1niveau'!B86="p","Pause méridienne",IF('EDT-1niveau'!B86="G","FRANCAIS"&amp;CHAR(10)&amp;"Grammaire",IF('EDT-1niveau'!B86="E","FRANCAIS"&amp;CHAR(10)&amp;"Ecriture",IF('EDT-1niveau'!B86="M","MATHEMATIQUES",IF('EDT-1niveau'!B86="F","FRANCAIS",IF('EDT-1niveau'!B86="LC","FRANCAIS"&amp;CHAR(10)&amp;"Lecture et comp. de l'écrit",IF('EDT-1niveau'!B86="CLA","FRANCAIS"&amp;CHAR(10)&amp;"Culture littéraire et artistique",IF('EDT-1niveau'!B86="LO","FRANCAIS"&amp;CHAR(10)&amp;"Langage oral",IF('EDT-1niveau'!B86="L","FRANCAIS"&amp;CHAR(10)&amp;"Lexique",IF('EDT-1niveau'!B86="CM","MATHEMATIQUES"&amp;CHAR(10)&amp;"Calcul mental",IF('EDT-1niveau'!B86="GM","MATHEMATIQUES"&amp;CHAR(10)&amp;"Grandeurs et mesures",IF('EDT-1niveau'!B86="NC","MATHEMATIQUES"&amp;CHAR(10)&amp;"Nombres et calculs",IF('EDT-1niveau'!B86="EG","MATHEMATIQUES"&amp;CHAR(10)&amp;"Espace et Géométrie",IF('EDT-1niveau'!B86="S","Sciences et technologie",IF('EDT-1niveau'!B86="H","Histoire",IF('EDT-1niveau'!B86="Geo","Géographie",IF('EDT-1niveau'!B86="EMC","Enseig. mor. et civ.",IF('EDT-1niveau'!B86="EPS","Educ. phys. et sportive",IF('EDT-1niveau'!B86="EM","Educ. musicale",IF('EDT-1niveau'!B86="AP","Arts plastiques",IF('EDT-1niveau'!B86="HDA","Hist. des arts",IF('EDT-1niveau'!B86="QM","Questionner le monde",IF('EDT-1niveau'!B86="LV","Langue vivante",IF('EDT-1niveau'!B86="APC","Activ. pédag. complémentaires",""))))))))))))))))))))))))))</f>
        <v/>
      </c>
      <c r="D82" s="14" t="str">
        <f t="shared" si="5"/>
        <v/>
      </c>
      <c r="E82" s="100" t="str">
        <f>'EDT-1niveau'!C86</f>
        <v/>
      </c>
      <c r="F82" s="14" t="str">
        <f>IF('EDT-1niveau'!C86="O","FRANCAIS"&amp;CHAR(10)&amp;"Orthographe",IF('EDT-1niveau'!C86="rec","RECREATION",IF('EDT-1niveau'!C86="p","Pause méridienne",IF('EDT-1niveau'!C86="G","FRANCAIS"&amp;CHAR(10)&amp;"Grammaire",IF('EDT-1niveau'!C86="E","FRANCAIS"&amp;CHAR(10)&amp;"Ecriture",IF('EDT-1niveau'!C86="M","MATHEMATIQUES",IF('EDT-1niveau'!C86="F","FRANCAIS",IF('EDT-1niveau'!C86="LC","FRANCAIS"&amp;CHAR(10)&amp;"Lecture et comp. de l'écrit",IF('EDT-1niveau'!C86="CLA","FRANCAIS"&amp;CHAR(10)&amp;"Culture littéraire et artistique",IF('EDT-1niveau'!C86="LO","FRANCAIS"&amp;CHAR(10)&amp;"Langage oral",IF('EDT-1niveau'!C86="L","FRANCAIS"&amp;CHAR(10)&amp;"Lexique",IF('EDT-1niveau'!C86="CM","MATHEMATIQUES"&amp;CHAR(10)&amp;"Calcul mental",IF('EDT-1niveau'!C86="GM","MATHEMATIQUES"&amp;CHAR(10)&amp;"Grandeurs et mesures",IF('EDT-1niveau'!C86="NC","MATHEMATIQUES"&amp;CHAR(10)&amp;"Nombres et calculs",IF('EDT-1niveau'!C86="EG","MATHEMATIQUES"&amp;CHAR(10)&amp;"Espace et Géométrie",IF('EDT-1niveau'!C86="S","Sciences et technologie",IF('EDT-1niveau'!C86="H","Histoire",IF('EDT-1niveau'!C86="Geo","Géographie",IF('EDT-1niveau'!C86="EMC","Enseig. mor. et civ.",IF('EDT-1niveau'!C86="EPS","Educ. phys. et sportive",IF('EDT-1niveau'!C86="EM","Educ. musicale",IF('EDT-1niveau'!C86="AP","Arts plastiques",IF('EDT-1niveau'!C86="HDA","Hist. des arts",IF('EDT-1niveau'!C86="QM","Questionner le monde",IF('EDT-1niveau'!C86="LV","Langue vivante",IF('EDT-1niveau'!C86="APC","Activ. pédag. complémentaires",""))))))))))))))))))))))))))</f>
        <v/>
      </c>
      <c r="G82" s="14" t="str">
        <f t="shared" si="6"/>
        <v/>
      </c>
      <c r="H82" s="100" t="str">
        <f>'EDT-1niveau'!D86</f>
        <v/>
      </c>
      <c r="I82" s="14" t="str">
        <f>IF('EDT-1niveau'!D86="O","FRANCAIS"&amp;CHAR(10)&amp;"Orthographe",IF('EDT-1niveau'!D86="rec","RECREATION",IF('EDT-1niveau'!D86="p","Pause méridienne",IF('EDT-1niveau'!D86="G","FRANCAIS"&amp;CHAR(10)&amp;"Grammaire",IF('EDT-1niveau'!D86="E","FRANCAIS"&amp;CHAR(10)&amp;"Ecriture",IF('EDT-1niveau'!D86="M","MATHEMATIQUES",IF('EDT-1niveau'!D86="F","FRANCAIS",IF('EDT-1niveau'!D86="LC","FRANCAIS"&amp;CHAR(10)&amp;"Lecture et comp. de l'écrit",IF('EDT-1niveau'!D86="CLA","FRANCAIS"&amp;CHAR(10)&amp;"Culture littéraire et artistique",IF('EDT-1niveau'!D86="LO","FRANCAIS"&amp;CHAR(10)&amp;"Langage oral",IF('EDT-1niveau'!D86="L","FRANCAIS"&amp;CHAR(10)&amp;"Lexique",IF('EDT-1niveau'!D86="CM","MATHEMATIQUES"&amp;CHAR(10)&amp;"Calcul mental",IF('EDT-1niveau'!D86="GM","MATHEMATIQUES"&amp;CHAR(10)&amp;"Grandeurs et mesures",IF('EDT-1niveau'!D86="NC","MATHEMATIQUES"&amp;CHAR(10)&amp;"Nombres et calculs",IF('EDT-1niveau'!D86="EG","MATHEMATIQUES"&amp;CHAR(10)&amp;"Espace et Géométrie",IF('EDT-1niveau'!D86="S","Sciences et technologie",IF('EDT-1niveau'!D86="H","Histoire",IF('EDT-1niveau'!D86="Geo","Géographie",IF('EDT-1niveau'!D86="EMC","Enseig. mor. et civ.",IF('EDT-1niveau'!D86="EPS","Educ. phys. et sportive",IF('EDT-1niveau'!D86="EM","Educ. musicale",IF('EDT-1niveau'!D86="AP","Arts plastiques",IF('EDT-1niveau'!D86="HDA","Hist. des arts",IF('EDT-1niveau'!D86="QM","Questionner le monde",IF('EDT-1niveau'!D86="LV","Langue vivante",IF('EDT-1niveau'!D86="APC","Activ. pédag. complémentaires",""))))))))))))))))))))))))))</f>
        <v/>
      </c>
      <c r="J82" s="14" t="str">
        <f t="shared" si="9"/>
        <v/>
      </c>
      <c r="K82" s="100" t="str">
        <f>'EDT-1niveau'!E86</f>
        <v/>
      </c>
      <c r="L82" s="14" t="str">
        <f>IF('EDT-1niveau'!E86="O","FRANCAIS"&amp;CHAR(10)&amp;"Orthographe",IF('EDT-1niveau'!E86="rec","RECREATION",IF('EDT-1niveau'!E86="p","Pause méridienne",IF('EDT-1niveau'!E86="G","FRANCAIS"&amp;CHAR(10)&amp;"Grammaire",IF('EDT-1niveau'!E86="E","FRANCAIS"&amp;CHAR(10)&amp;"Ecriture",IF('EDT-1niveau'!E86="M","MATHEMATIQUES",IF('EDT-1niveau'!E86="F","FRANCAIS",IF('EDT-1niveau'!E86="LC","FRANCAIS"&amp;CHAR(10)&amp;"Lecture et comp. de l'écrit",IF('EDT-1niveau'!E86="CLA","FRANCAIS"&amp;CHAR(10)&amp;"Culture littéraire et artistique",IF('EDT-1niveau'!E86="LO","FRANCAIS"&amp;CHAR(10)&amp;"Langage oral",IF('EDT-1niveau'!E86="L","FRANCAIS"&amp;CHAR(10)&amp;"Lexique",IF('EDT-1niveau'!E86="CM","MATHEMATIQUES"&amp;CHAR(10)&amp;"Calcul mental",IF('EDT-1niveau'!E86="GM","MATHEMATIQUES"&amp;CHAR(10)&amp;"Grandeurs et mesures",IF('EDT-1niveau'!E86="NC","MATHEMATIQUES"&amp;CHAR(10)&amp;"Nombres et calculs",IF('EDT-1niveau'!E86="EG","MATHEMATIQUES"&amp;CHAR(10)&amp;"Espace et Géométrie",IF('EDT-1niveau'!E86="S","Sciences et technologie",IF('EDT-1niveau'!E86="H","Histoire",IF('EDT-1niveau'!E86="Geo","Géographie",IF('EDT-1niveau'!E86="EMC","Enseig. mor. et civ.",IF('EDT-1niveau'!E86="EPS","Educ. phys. et sportive",IF('EDT-1niveau'!E86="EM","Educ. musicale",IF('EDT-1niveau'!E86="AP","Arts plastiques",IF('EDT-1niveau'!E86="HDA","Hist. des arts",IF('EDT-1niveau'!E86="QM","Questionner le monde",IF('EDT-1niveau'!E86="LV","Langue vivante",IF('EDT-1niveau'!E86="APC","Activ. pédag. complémentaires",""))))))))))))))))))))))))))</f>
        <v/>
      </c>
      <c r="M82" s="14" t="str">
        <f t="shared" si="7"/>
        <v/>
      </c>
      <c r="N82" s="100" t="str">
        <f>'EDT-1niveau'!F86</f>
        <v/>
      </c>
      <c r="O82" s="14" t="str">
        <f>IF('EDT-1niveau'!F86="O","FRANCAIS"&amp;CHAR(10)&amp;"Orthographe",IF('EDT-1niveau'!F86="rec","RECREATION",IF('EDT-1niveau'!F86="p","Pause méridienne",IF('EDT-1niveau'!F86="G","FRANCAIS"&amp;CHAR(10)&amp;"Grammaire",IF('EDT-1niveau'!F86="E","FRANCAIS"&amp;CHAR(10)&amp;"Ecriture",IF('EDT-1niveau'!F86="M","MATHEMATIQUES",IF('EDT-1niveau'!F86="F","FRANCAIS",IF('EDT-1niveau'!F86="LC","FRANCAIS"&amp;CHAR(10)&amp;"Lecture et comp. de l'écrit",IF('EDT-1niveau'!F86="CLA","FRANCAIS"&amp;CHAR(10)&amp;"Culture littéraire et artistique",IF('EDT-1niveau'!F86="LO","FRANCAIS"&amp;CHAR(10)&amp;"Langage oral",IF('EDT-1niveau'!F86="L","FRANCAIS"&amp;CHAR(10)&amp;"Lexique",IF('EDT-1niveau'!F86="CM","MATHEMATIQUES"&amp;CHAR(10)&amp;"Calcul mental",IF('EDT-1niveau'!F86="GM","MATHEMATIQUES"&amp;CHAR(10)&amp;"Grandeurs et mesures",IF('EDT-1niveau'!F86="NC","MATHEMATIQUES"&amp;CHAR(10)&amp;"Nombres et calculs",IF('EDT-1niveau'!F86="EG","MATHEMATIQUES"&amp;CHAR(10)&amp;"Espace et Géométrie",IF('EDT-1niveau'!F86="S","Sciences et technologie",IF('EDT-1niveau'!F86="H","Histoire",IF('EDT-1niveau'!F86="Geo","Géographie",IF('EDT-1niveau'!F86="EMC","Enseig. mor. et civ.",IF('EDT-1niveau'!F86="EPS","Educ. phys. et sportive",IF('EDT-1niveau'!F86="EM","Educ. musicale",IF('EDT-1niveau'!F86="AP","Arts plastiques",IF('EDT-1niveau'!F86="HDA","Hist. des arts",IF('EDT-1niveau'!F86="QM","Questionner le monde",IF('EDT-1niveau'!F86="LV","Langue vivante",IF('EDT-1niveau'!F86="APC","Activ. pédag. complémentaires",""))))))))))))))))))))))))))</f>
        <v/>
      </c>
      <c r="P82" s="39" t="str">
        <f t="shared" si="8"/>
        <v/>
      </c>
    </row>
    <row r="83" spans="1:16" x14ac:dyDescent="0.3">
      <c r="A83" s="4" t="e">
        <f>IF('POUR COMMENCER'!$E$14&gt;=A82,A82+'POUR COMMENCER'!$H$29,"")</f>
        <v>#VALUE!</v>
      </c>
      <c r="B83" s="100" t="str">
        <f>'EDT-1niveau'!B87</f>
        <v/>
      </c>
      <c r="C83" s="14" t="str">
        <f>IF('EDT-1niveau'!B87="O","FRANCAIS"&amp;CHAR(10)&amp;"Orthographe",IF('EDT-1niveau'!B87="rec","RECREATION",IF('EDT-1niveau'!B87="p","Pause méridienne",IF('EDT-1niveau'!B87="G","FRANCAIS"&amp;CHAR(10)&amp;"Grammaire",IF('EDT-1niveau'!B87="E","FRANCAIS"&amp;CHAR(10)&amp;"Ecriture",IF('EDT-1niveau'!B87="M","MATHEMATIQUES",IF('EDT-1niveau'!B87="F","FRANCAIS",IF('EDT-1niveau'!B87="LC","FRANCAIS"&amp;CHAR(10)&amp;"Lecture et comp. de l'écrit",IF('EDT-1niveau'!B87="CLA","FRANCAIS"&amp;CHAR(10)&amp;"Culture littéraire et artistique",IF('EDT-1niveau'!B87="LO","FRANCAIS"&amp;CHAR(10)&amp;"Langage oral",IF('EDT-1niveau'!B87="L","FRANCAIS"&amp;CHAR(10)&amp;"Lexique",IF('EDT-1niveau'!B87="CM","MATHEMATIQUES"&amp;CHAR(10)&amp;"Calcul mental",IF('EDT-1niveau'!B87="GM","MATHEMATIQUES"&amp;CHAR(10)&amp;"Grandeurs et mesures",IF('EDT-1niveau'!B87="NC","MATHEMATIQUES"&amp;CHAR(10)&amp;"Nombres et calculs",IF('EDT-1niveau'!B87="EG","MATHEMATIQUES"&amp;CHAR(10)&amp;"Espace et Géométrie",IF('EDT-1niveau'!B87="S","Sciences et technologie",IF('EDT-1niveau'!B87="H","Histoire",IF('EDT-1niveau'!B87="Geo","Géographie",IF('EDT-1niveau'!B87="EMC","Enseig. mor. et civ.",IF('EDT-1niveau'!B87="EPS","Educ. phys. et sportive",IF('EDT-1niveau'!B87="EM","Educ. musicale",IF('EDT-1niveau'!B87="AP","Arts plastiques",IF('EDT-1niveau'!B87="HDA","Hist. des arts",IF('EDT-1niveau'!B87="QM","Questionner le monde",IF('EDT-1niveau'!B87="LV","Langue vivante",IF('EDT-1niveau'!B87="APC","Activ. pédag. complémentaires",""))))))))))))))))))))))))))</f>
        <v/>
      </c>
      <c r="D83" s="14" t="str">
        <f t="shared" si="5"/>
        <v/>
      </c>
      <c r="E83" s="100" t="str">
        <f>'EDT-1niveau'!C87</f>
        <v/>
      </c>
      <c r="F83" s="14" t="str">
        <f>IF('EDT-1niveau'!C87="O","FRANCAIS"&amp;CHAR(10)&amp;"Orthographe",IF('EDT-1niveau'!C87="rec","RECREATION",IF('EDT-1niveau'!C87="p","Pause méridienne",IF('EDT-1niveau'!C87="G","FRANCAIS"&amp;CHAR(10)&amp;"Grammaire",IF('EDT-1niveau'!C87="E","FRANCAIS"&amp;CHAR(10)&amp;"Ecriture",IF('EDT-1niveau'!C87="M","MATHEMATIQUES",IF('EDT-1niveau'!C87="F","FRANCAIS",IF('EDT-1niveau'!C87="LC","FRANCAIS"&amp;CHAR(10)&amp;"Lecture et comp. de l'écrit",IF('EDT-1niveau'!C87="CLA","FRANCAIS"&amp;CHAR(10)&amp;"Culture littéraire et artistique",IF('EDT-1niveau'!C87="LO","FRANCAIS"&amp;CHAR(10)&amp;"Langage oral",IF('EDT-1niveau'!C87="L","FRANCAIS"&amp;CHAR(10)&amp;"Lexique",IF('EDT-1niveau'!C87="CM","MATHEMATIQUES"&amp;CHAR(10)&amp;"Calcul mental",IF('EDT-1niveau'!C87="GM","MATHEMATIQUES"&amp;CHAR(10)&amp;"Grandeurs et mesures",IF('EDT-1niveau'!C87="NC","MATHEMATIQUES"&amp;CHAR(10)&amp;"Nombres et calculs",IF('EDT-1niveau'!C87="EG","MATHEMATIQUES"&amp;CHAR(10)&amp;"Espace et Géométrie",IF('EDT-1niveau'!C87="S","Sciences et technologie",IF('EDT-1niveau'!C87="H","Histoire",IF('EDT-1niveau'!C87="Geo","Géographie",IF('EDT-1niveau'!C87="EMC","Enseig. mor. et civ.",IF('EDT-1niveau'!C87="EPS","Educ. phys. et sportive",IF('EDT-1niveau'!C87="EM","Educ. musicale",IF('EDT-1niveau'!C87="AP","Arts plastiques",IF('EDT-1niveau'!C87="HDA","Hist. des arts",IF('EDT-1niveau'!C87="QM","Questionner le monde",IF('EDT-1niveau'!C87="LV","Langue vivante",IF('EDT-1niveau'!C87="APC","Activ. pédag. complémentaires",""))))))))))))))))))))))))))</f>
        <v/>
      </c>
      <c r="G83" s="14" t="str">
        <f t="shared" si="6"/>
        <v/>
      </c>
      <c r="H83" s="100" t="str">
        <f>'EDT-1niveau'!D87</f>
        <v/>
      </c>
      <c r="I83" s="14" t="str">
        <f>IF('EDT-1niveau'!D87="O","FRANCAIS"&amp;CHAR(10)&amp;"Orthographe",IF('EDT-1niveau'!D87="rec","RECREATION",IF('EDT-1niveau'!D87="p","Pause méridienne",IF('EDT-1niveau'!D87="G","FRANCAIS"&amp;CHAR(10)&amp;"Grammaire",IF('EDT-1niveau'!D87="E","FRANCAIS"&amp;CHAR(10)&amp;"Ecriture",IF('EDT-1niveau'!D87="M","MATHEMATIQUES",IF('EDT-1niveau'!D87="F","FRANCAIS",IF('EDT-1niveau'!D87="LC","FRANCAIS"&amp;CHAR(10)&amp;"Lecture et comp. de l'écrit",IF('EDT-1niveau'!D87="CLA","FRANCAIS"&amp;CHAR(10)&amp;"Culture littéraire et artistique",IF('EDT-1niveau'!D87="LO","FRANCAIS"&amp;CHAR(10)&amp;"Langage oral",IF('EDT-1niveau'!D87="L","FRANCAIS"&amp;CHAR(10)&amp;"Lexique",IF('EDT-1niveau'!D87="CM","MATHEMATIQUES"&amp;CHAR(10)&amp;"Calcul mental",IF('EDT-1niveau'!D87="GM","MATHEMATIQUES"&amp;CHAR(10)&amp;"Grandeurs et mesures",IF('EDT-1niveau'!D87="NC","MATHEMATIQUES"&amp;CHAR(10)&amp;"Nombres et calculs",IF('EDT-1niveau'!D87="EG","MATHEMATIQUES"&amp;CHAR(10)&amp;"Espace et Géométrie",IF('EDT-1niveau'!D87="S","Sciences et technologie",IF('EDT-1niveau'!D87="H","Histoire",IF('EDT-1niveau'!D87="Geo","Géographie",IF('EDT-1niveau'!D87="EMC","Enseig. mor. et civ.",IF('EDT-1niveau'!D87="EPS","Educ. phys. et sportive",IF('EDT-1niveau'!D87="EM","Educ. musicale",IF('EDT-1niveau'!D87="AP","Arts plastiques",IF('EDT-1niveau'!D87="HDA","Hist. des arts",IF('EDT-1niveau'!D87="QM","Questionner le monde",IF('EDT-1niveau'!D87="LV","Langue vivante",IF('EDT-1niveau'!D87="APC","Activ. pédag. complémentaires",""))))))))))))))))))))))))))</f>
        <v/>
      </c>
      <c r="J83" s="14" t="str">
        <f t="shared" si="9"/>
        <v/>
      </c>
      <c r="K83" s="100" t="str">
        <f>'EDT-1niveau'!E87</f>
        <v/>
      </c>
      <c r="L83" s="14" t="str">
        <f>IF('EDT-1niveau'!E87="O","FRANCAIS"&amp;CHAR(10)&amp;"Orthographe",IF('EDT-1niveau'!E87="rec","RECREATION",IF('EDT-1niveau'!E87="p","Pause méridienne",IF('EDT-1niveau'!E87="G","FRANCAIS"&amp;CHAR(10)&amp;"Grammaire",IF('EDT-1niveau'!E87="E","FRANCAIS"&amp;CHAR(10)&amp;"Ecriture",IF('EDT-1niveau'!E87="M","MATHEMATIQUES",IF('EDT-1niveau'!E87="F","FRANCAIS",IF('EDT-1niveau'!E87="LC","FRANCAIS"&amp;CHAR(10)&amp;"Lecture et comp. de l'écrit",IF('EDT-1niveau'!E87="CLA","FRANCAIS"&amp;CHAR(10)&amp;"Culture littéraire et artistique",IF('EDT-1niveau'!E87="LO","FRANCAIS"&amp;CHAR(10)&amp;"Langage oral",IF('EDT-1niveau'!E87="L","FRANCAIS"&amp;CHAR(10)&amp;"Lexique",IF('EDT-1niveau'!E87="CM","MATHEMATIQUES"&amp;CHAR(10)&amp;"Calcul mental",IF('EDT-1niveau'!E87="GM","MATHEMATIQUES"&amp;CHAR(10)&amp;"Grandeurs et mesures",IF('EDT-1niveau'!E87="NC","MATHEMATIQUES"&amp;CHAR(10)&amp;"Nombres et calculs",IF('EDT-1niveau'!E87="EG","MATHEMATIQUES"&amp;CHAR(10)&amp;"Espace et Géométrie",IF('EDT-1niveau'!E87="S","Sciences et technologie",IF('EDT-1niveau'!E87="H","Histoire",IF('EDT-1niveau'!E87="Geo","Géographie",IF('EDT-1niveau'!E87="EMC","Enseig. mor. et civ.",IF('EDT-1niveau'!E87="EPS","Educ. phys. et sportive",IF('EDT-1niveau'!E87="EM","Educ. musicale",IF('EDT-1niveau'!E87="AP","Arts plastiques",IF('EDT-1niveau'!E87="HDA","Hist. des arts",IF('EDT-1niveau'!E87="QM","Questionner le monde",IF('EDT-1niveau'!E87="LV","Langue vivante",IF('EDT-1niveau'!E87="APC","Activ. pédag. complémentaires",""))))))))))))))))))))))))))</f>
        <v/>
      </c>
      <c r="M83" s="14" t="str">
        <f t="shared" si="7"/>
        <v/>
      </c>
      <c r="N83" s="100" t="str">
        <f>'EDT-1niveau'!F87</f>
        <v/>
      </c>
      <c r="O83" s="14" t="str">
        <f>IF('EDT-1niveau'!F87="O","FRANCAIS"&amp;CHAR(10)&amp;"Orthographe",IF('EDT-1niveau'!F87="rec","RECREATION",IF('EDT-1niveau'!F87="p","Pause méridienne",IF('EDT-1niveau'!F87="G","FRANCAIS"&amp;CHAR(10)&amp;"Grammaire",IF('EDT-1niveau'!F87="E","FRANCAIS"&amp;CHAR(10)&amp;"Ecriture",IF('EDT-1niveau'!F87="M","MATHEMATIQUES",IF('EDT-1niveau'!F87="F","FRANCAIS",IF('EDT-1niveau'!F87="LC","FRANCAIS"&amp;CHAR(10)&amp;"Lecture et comp. de l'écrit",IF('EDT-1niveau'!F87="CLA","FRANCAIS"&amp;CHAR(10)&amp;"Culture littéraire et artistique",IF('EDT-1niveau'!F87="LO","FRANCAIS"&amp;CHAR(10)&amp;"Langage oral",IF('EDT-1niveau'!F87="L","FRANCAIS"&amp;CHAR(10)&amp;"Lexique",IF('EDT-1niveau'!F87="CM","MATHEMATIQUES"&amp;CHAR(10)&amp;"Calcul mental",IF('EDT-1niveau'!F87="GM","MATHEMATIQUES"&amp;CHAR(10)&amp;"Grandeurs et mesures",IF('EDT-1niveau'!F87="NC","MATHEMATIQUES"&amp;CHAR(10)&amp;"Nombres et calculs",IF('EDT-1niveau'!F87="EG","MATHEMATIQUES"&amp;CHAR(10)&amp;"Espace et Géométrie",IF('EDT-1niveau'!F87="S","Sciences et technologie",IF('EDT-1niveau'!F87="H","Histoire",IF('EDT-1niveau'!F87="Geo","Géographie",IF('EDT-1niveau'!F87="EMC","Enseig. mor. et civ.",IF('EDT-1niveau'!F87="EPS","Educ. phys. et sportive",IF('EDT-1niveau'!F87="EM","Educ. musicale",IF('EDT-1niveau'!F87="AP","Arts plastiques",IF('EDT-1niveau'!F87="HDA","Hist. des arts",IF('EDT-1niveau'!F87="QM","Questionner le monde",IF('EDT-1niveau'!F87="LV","Langue vivante",IF('EDT-1niveau'!F87="APC","Activ. pédag. complémentaires",""))))))))))))))))))))))))))</f>
        <v/>
      </c>
      <c r="P83" s="39" t="str">
        <f t="shared" si="8"/>
        <v/>
      </c>
    </row>
    <row r="84" spans="1:16" x14ac:dyDescent="0.3">
      <c r="A84" s="4" t="e">
        <f>IF('POUR COMMENCER'!$E$14&gt;=A83,A83+'POUR COMMENCER'!$H$29,"")</f>
        <v>#VALUE!</v>
      </c>
      <c r="B84" s="100" t="str">
        <f>'EDT-1niveau'!B88</f>
        <v/>
      </c>
      <c r="C84" s="14" t="str">
        <f>IF('EDT-1niveau'!B88="O","FRANCAIS"&amp;CHAR(10)&amp;"Orthographe",IF('EDT-1niveau'!B88="rec","RECREATION",IF('EDT-1niveau'!B88="p","Pause méridienne",IF('EDT-1niveau'!B88="G","FRANCAIS"&amp;CHAR(10)&amp;"Grammaire",IF('EDT-1niveau'!B88="E","FRANCAIS"&amp;CHAR(10)&amp;"Ecriture",IF('EDT-1niveau'!B88="M","MATHEMATIQUES",IF('EDT-1niveau'!B88="F","FRANCAIS",IF('EDT-1niveau'!B88="LC","FRANCAIS"&amp;CHAR(10)&amp;"Lecture et comp. de l'écrit",IF('EDT-1niveau'!B88="CLA","FRANCAIS"&amp;CHAR(10)&amp;"Culture littéraire et artistique",IF('EDT-1niveau'!B88="LO","FRANCAIS"&amp;CHAR(10)&amp;"Langage oral",IF('EDT-1niveau'!B88="L","FRANCAIS"&amp;CHAR(10)&amp;"Lexique",IF('EDT-1niveau'!B88="CM","MATHEMATIQUES"&amp;CHAR(10)&amp;"Calcul mental",IF('EDT-1niveau'!B88="GM","MATHEMATIQUES"&amp;CHAR(10)&amp;"Grandeurs et mesures",IF('EDT-1niveau'!B88="NC","MATHEMATIQUES"&amp;CHAR(10)&amp;"Nombres et calculs",IF('EDT-1niveau'!B88="EG","MATHEMATIQUES"&amp;CHAR(10)&amp;"Espace et Géométrie",IF('EDT-1niveau'!B88="S","Sciences et technologie",IF('EDT-1niveau'!B88="H","Histoire",IF('EDT-1niveau'!B88="Geo","Géographie",IF('EDT-1niveau'!B88="EMC","Enseig. mor. et civ.",IF('EDT-1niveau'!B88="EPS","Educ. phys. et sportive",IF('EDT-1niveau'!B88="EM","Educ. musicale",IF('EDT-1niveau'!B88="AP","Arts plastiques",IF('EDT-1niveau'!B88="HDA","Hist. des arts",IF('EDT-1niveau'!B88="QM","Questionner le monde",IF('EDT-1niveau'!B88="LV","Langue vivante",IF('EDT-1niveau'!B88="APC","Activ. pédag. complémentaires",""))))))))))))))))))))))))))</f>
        <v/>
      </c>
      <c r="D84" s="14" t="str">
        <f t="shared" si="5"/>
        <v/>
      </c>
      <c r="E84" s="100" t="str">
        <f>'EDT-1niveau'!C88</f>
        <v/>
      </c>
      <c r="F84" s="14" t="str">
        <f>IF('EDT-1niveau'!C88="O","FRANCAIS"&amp;CHAR(10)&amp;"Orthographe",IF('EDT-1niveau'!C88="rec","RECREATION",IF('EDT-1niveau'!C88="p","Pause méridienne",IF('EDT-1niveau'!C88="G","FRANCAIS"&amp;CHAR(10)&amp;"Grammaire",IF('EDT-1niveau'!C88="E","FRANCAIS"&amp;CHAR(10)&amp;"Ecriture",IF('EDT-1niveau'!C88="M","MATHEMATIQUES",IF('EDT-1niveau'!C88="F","FRANCAIS",IF('EDT-1niveau'!C88="LC","FRANCAIS"&amp;CHAR(10)&amp;"Lecture et comp. de l'écrit",IF('EDT-1niveau'!C88="CLA","FRANCAIS"&amp;CHAR(10)&amp;"Culture littéraire et artistique",IF('EDT-1niveau'!C88="LO","FRANCAIS"&amp;CHAR(10)&amp;"Langage oral",IF('EDT-1niveau'!C88="L","FRANCAIS"&amp;CHAR(10)&amp;"Lexique",IF('EDT-1niveau'!C88="CM","MATHEMATIQUES"&amp;CHAR(10)&amp;"Calcul mental",IF('EDT-1niveau'!C88="GM","MATHEMATIQUES"&amp;CHAR(10)&amp;"Grandeurs et mesures",IF('EDT-1niveau'!C88="NC","MATHEMATIQUES"&amp;CHAR(10)&amp;"Nombres et calculs",IF('EDT-1niveau'!C88="EG","MATHEMATIQUES"&amp;CHAR(10)&amp;"Espace et Géométrie",IF('EDT-1niveau'!C88="S","Sciences et technologie",IF('EDT-1niveau'!C88="H","Histoire",IF('EDT-1niveau'!C88="Geo","Géographie",IF('EDT-1niveau'!C88="EMC","Enseig. mor. et civ.",IF('EDT-1niveau'!C88="EPS","Educ. phys. et sportive",IF('EDT-1niveau'!C88="EM","Educ. musicale",IF('EDT-1niveau'!C88="AP","Arts plastiques",IF('EDT-1niveau'!C88="HDA","Hist. des arts",IF('EDT-1niveau'!C88="QM","Questionner le monde",IF('EDT-1niveau'!C88="LV","Langue vivante",IF('EDT-1niveau'!C88="APC","Activ. pédag. complémentaires",""))))))))))))))))))))))))))</f>
        <v/>
      </c>
      <c r="G84" s="14" t="str">
        <f t="shared" si="6"/>
        <v/>
      </c>
      <c r="H84" s="100" t="str">
        <f>'EDT-1niveau'!D88</f>
        <v/>
      </c>
      <c r="I84" s="14" t="str">
        <f>IF('EDT-1niveau'!D88="O","FRANCAIS"&amp;CHAR(10)&amp;"Orthographe",IF('EDT-1niveau'!D88="rec","RECREATION",IF('EDT-1niveau'!D88="p","Pause méridienne",IF('EDT-1niveau'!D88="G","FRANCAIS"&amp;CHAR(10)&amp;"Grammaire",IF('EDT-1niveau'!D88="E","FRANCAIS"&amp;CHAR(10)&amp;"Ecriture",IF('EDT-1niveau'!D88="M","MATHEMATIQUES",IF('EDT-1niveau'!D88="F","FRANCAIS",IF('EDT-1niveau'!D88="LC","FRANCAIS"&amp;CHAR(10)&amp;"Lecture et comp. de l'écrit",IF('EDT-1niveau'!D88="CLA","FRANCAIS"&amp;CHAR(10)&amp;"Culture littéraire et artistique",IF('EDT-1niveau'!D88="LO","FRANCAIS"&amp;CHAR(10)&amp;"Langage oral",IF('EDT-1niveau'!D88="L","FRANCAIS"&amp;CHAR(10)&amp;"Lexique",IF('EDT-1niveau'!D88="CM","MATHEMATIQUES"&amp;CHAR(10)&amp;"Calcul mental",IF('EDT-1niveau'!D88="GM","MATHEMATIQUES"&amp;CHAR(10)&amp;"Grandeurs et mesures",IF('EDT-1niveau'!D88="NC","MATHEMATIQUES"&amp;CHAR(10)&amp;"Nombres et calculs",IF('EDT-1niveau'!D88="EG","MATHEMATIQUES"&amp;CHAR(10)&amp;"Espace et Géométrie",IF('EDT-1niveau'!D88="S","Sciences et technologie",IF('EDT-1niveau'!D88="H","Histoire",IF('EDT-1niveau'!D88="Geo","Géographie",IF('EDT-1niveau'!D88="EMC","Enseig. mor. et civ.",IF('EDT-1niveau'!D88="EPS","Educ. phys. et sportive",IF('EDT-1niveau'!D88="EM","Educ. musicale",IF('EDT-1niveau'!D88="AP","Arts plastiques",IF('EDT-1niveau'!D88="HDA","Hist. des arts",IF('EDT-1niveau'!D88="QM","Questionner le monde",IF('EDT-1niveau'!D88="LV","Langue vivante",IF('EDT-1niveau'!D88="APC","Activ. pédag. complémentaires",""))))))))))))))))))))))))))</f>
        <v/>
      </c>
      <c r="J84" s="14" t="str">
        <f t="shared" si="9"/>
        <v/>
      </c>
      <c r="K84" s="100" t="str">
        <f>'EDT-1niveau'!E88</f>
        <v/>
      </c>
      <c r="L84" s="14" t="str">
        <f>IF('EDT-1niveau'!E88="O","FRANCAIS"&amp;CHAR(10)&amp;"Orthographe",IF('EDT-1niveau'!E88="rec","RECREATION",IF('EDT-1niveau'!E88="p","Pause méridienne",IF('EDT-1niveau'!E88="G","FRANCAIS"&amp;CHAR(10)&amp;"Grammaire",IF('EDT-1niveau'!E88="E","FRANCAIS"&amp;CHAR(10)&amp;"Ecriture",IF('EDT-1niveau'!E88="M","MATHEMATIQUES",IF('EDT-1niveau'!E88="F","FRANCAIS",IF('EDT-1niveau'!E88="LC","FRANCAIS"&amp;CHAR(10)&amp;"Lecture et comp. de l'écrit",IF('EDT-1niveau'!E88="CLA","FRANCAIS"&amp;CHAR(10)&amp;"Culture littéraire et artistique",IF('EDT-1niveau'!E88="LO","FRANCAIS"&amp;CHAR(10)&amp;"Langage oral",IF('EDT-1niveau'!E88="L","FRANCAIS"&amp;CHAR(10)&amp;"Lexique",IF('EDT-1niveau'!E88="CM","MATHEMATIQUES"&amp;CHAR(10)&amp;"Calcul mental",IF('EDT-1niveau'!E88="GM","MATHEMATIQUES"&amp;CHAR(10)&amp;"Grandeurs et mesures",IF('EDT-1niveau'!E88="NC","MATHEMATIQUES"&amp;CHAR(10)&amp;"Nombres et calculs",IF('EDT-1niveau'!E88="EG","MATHEMATIQUES"&amp;CHAR(10)&amp;"Espace et Géométrie",IF('EDT-1niveau'!E88="S","Sciences et technologie",IF('EDT-1niveau'!E88="H","Histoire",IF('EDT-1niveau'!E88="Geo","Géographie",IF('EDT-1niveau'!E88="EMC","Enseig. mor. et civ.",IF('EDT-1niveau'!E88="EPS","Educ. phys. et sportive",IF('EDT-1niveau'!E88="EM","Educ. musicale",IF('EDT-1niveau'!E88="AP","Arts plastiques",IF('EDT-1niveau'!E88="HDA","Hist. des arts",IF('EDT-1niveau'!E88="QM","Questionner le monde",IF('EDT-1niveau'!E88="LV","Langue vivante",IF('EDT-1niveau'!E88="APC","Activ. pédag. complémentaires",""))))))))))))))))))))))))))</f>
        <v/>
      </c>
      <c r="M84" s="14" t="str">
        <f t="shared" si="7"/>
        <v/>
      </c>
      <c r="N84" s="100" t="str">
        <f>'EDT-1niveau'!F88</f>
        <v/>
      </c>
      <c r="O84" s="14" t="str">
        <f>IF('EDT-1niveau'!F88="O","FRANCAIS"&amp;CHAR(10)&amp;"Orthographe",IF('EDT-1niveau'!F88="rec","RECREATION",IF('EDT-1niveau'!F88="p","Pause méridienne",IF('EDT-1niveau'!F88="G","FRANCAIS"&amp;CHAR(10)&amp;"Grammaire",IF('EDT-1niveau'!F88="E","FRANCAIS"&amp;CHAR(10)&amp;"Ecriture",IF('EDT-1niveau'!F88="M","MATHEMATIQUES",IF('EDT-1niveau'!F88="F","FRANCAIS",IF('EDT-1niveau'!F88="LC","FRANCAIS"&amp;CHAR(10)&amp;"Lecture et comp. de l'écrit",IF('EDT-1niveau'!F88="CLA","FRANCAIS"&amp;CHAR(10)&amp;"Culture littéraire et artistique",IF('EDT-1niveau'!F88="LO","FRANCAIS"&amp;CHAR(10)&amp;"Langage oral",IF('EDT-1niveau'!F88="L","FRANCAIS"&amp;CHAR(10)&amp;"Lexique",IF('EDT-1niveau'!F88="CM","MATHEMATIQUES"&amp;CHAR(10)&amp;"Calcul mental",IF('EDT-1niveau'!F88="GM","MATHEMATIQUES"&amp;CHAR(10)&amp;"Grandeurs et mesures",IF('EDT-1niveau'!F88="NC","MATHEMATIQUES"&amp;CHAR(10)&amp;"Nombres et calculs",IF('EDT-1niveau'!F88="EG","MATHEMATIQUES"&amp;CHAR(10)&amp;"Espace et Géométrie",IF('EDT-1niveau'!F88="S","Sciences et technologie",IF('EDT-1niveau'!F88="H","Histoire",IF('EDT-1niveau'!F88="Geo","Géographie",IF('EDT-1niveau'!F88="EMC","Enseig. mor. et civ.",IF('EDT-1niveau'!F88="EPS","Educ. phys. et sportive",IF('EDT-1niveau'!F88="EM","Educ. musicale",IF('EDT-1niveau'!F88="AP","Arts plastiques",IF('EDT-1niveau'!F88="HDA","Hist. des arts",IF('EDT-1niveau'!F88="QM","Questionner le monde",IF('EDT-1niveau'!F88="LV","Langue vivante",IF('EDT-1niveau'!F88="APC","Activ. pédag. complémentaires",""))))))))))))))))))))))))))</f>
        <v/>
      </c>
      <c r="P84" s="39" t="str">
        <f t="shared" si="8"/>
        <v/>
      </c>
    </row>
    <row r="85" spans="1:16" x14ac:dyDescent="0.3">
      <c r="A85" s="4" t="e">
        <f>IF('POUR COMMENCER'!$E$14&gt;=A84,A84+'POUR COMMENCER'!$H$29,"")</f>
        <v>#VALUE!</v>
      </c>
      <c r="B85" s="100" t="str">
        <f>'EDT-1niveau'!B89</f>
        <v/>
      </c>
      <c r="C85" s="14" t="str">
        <f>IF('EDT-1niveau'!B89="O","FRANCAIS"&amp;CHAR(10)&amp;"Orthographe",IF('EDT-1niveau'!B89="rec","RECREATION",IF('EDT-1niveau'!B89="p","Pause méridienne",IF('EDT-1niveau'!B89="G","FRANCAIS"&amp;CHAR(10)&amp;"Grammaire",IF('EDT-1niveau'!B89="E","FRANCAIS"&amp;CHAR(10)&amp;"Ecriture",IF('EDT-1niveau'!B89="M","MATHEMATIQUES",IF('EDT-1niveau'!B89="F","FRANCAIS",IF('EDT-1niveau'!B89="LC","FRANCAIS"&amp;CHAR(10)&amp;"Lecture et comp. de l'écrit",IF('EDT-1niveau'!B89="CLA","FRANCAIS"&amp;CHAR(10)&amp;"Culture littéraire et artistique",IF('EDT-1niveau'!B89="LO","FRANCAIS"&amp;CHAR(10)&amp;"Langage oral",IF('EDT-1niveau'!B89="L","FRANCAIS"&amp;CHAR(10)&amp;"Lexique",IF('EDT-1niveau'!B89="CM","MATHEMATIQUES"&amp;CHAR(10)&amp;"Calcul mental",IF('EDT-1niveau'!B89="GM","MATHEMATIQUES"&amp;CHAR(10)&amp;"Grandeurs et mesures",IF('EDT-1niveau'!B89="NC","MATHEMATIQUES"&amp;CHAR(10)&amp;"Nombres et calculs",IF('EDT-1niveau'!B89="EG","MATHEMATIQUES"&amp;CHAR(10)&amp;"Espace et Géométrie",IF('EDT-1niveau'!B89="S","Sciences et technologie",IF('EDT-1niveau'!B89="H","Histoire",IF('EDT-1niveau'!B89="Geo","Géographie",IF('EDT-1niveau'!B89="EMC","Enseig. mor. et civ.",IF('EDT-1niveau'!B89="EPS","Educ. phys. et sportive",IF('EDT-1niveau'!B89="EM","Educ. musicale",IF('EDT-1niveau'!B89="AP","Arts plastiques",IF('EDT-1niveau'!B89="HDA","Hist. des arts",IF('EDT-1niveau'!B89="QM","Questionner le monde",IF('EDT-1niveau'!B89="LV","Langue vivante",IF('EDT-1niveau'!B89="APC","Activ. pédag. complémentaires",""))))))))))))))))))))))))))</f>
        <v/>
      </c>
      <c r="D85" s="14" t="str">
        <f t="shared" si="5"/>
        <v/>
      </c>
      <c r="E85" s="100" t="str">
        <f>'EDT-1niveau'!C89</f>
        <v/>
      </c>
      <c r="F85" s="14" t="str">
        <f>IF('EDT-1niveau'!C89="O","FRANCAIS"&amp;CHAR(10)&amp;"Orthographe",IF('EDT-1niveau'!C89="rec","RECREATION",IF('EDT-1niveau'!C89="p","Pause méridienne",IF('EDT-1niveau'!C89="G","FRANCAIS"&amp;CHAR(10)&amp;"Grammaire",IF('EDT-1niveau'!C89="E","FRANCAIS"&amp;CHAR(10)&amp;"Ecriture",IF('EDT-1niveau'!C89="M","MATHEMATIQUES",IF('EDT-1niveau'!C89="F","FRANCAIS",IF('EDT-1niveau'!C89="LC","FRANCAIS"&amp;CHAR(10)&amp;"Lecture et comp. de l'écrit",IF('EDT-1niveau'!C89="CLA","FRANCAIS"&amp;CHAR(10)&amp;"Culture littéraire et artistique",IF('EDT-1niveau'!C89="LO","FRANCAIS"&amp;CHAR(10)&amp;"Langage oral",IF('EDT-1niveau'!C89="L","FRANCAIS"&amp;CHAR(10)&amp;"Lexique",IF('EDT-1niveau'!C89="CM","MATHEMATIQUES"&amp;CHAR(10)&amp;"Calcul mental",IF('EDT-1niveau'!C89="GM","MATHEMATIQUES"&amp;CHAR(10)&amp;"Grandeurs et mesures",IF('EDT-1niveau'!C89="NC","MATHEMATIQUES"&amp;CHAR(10)&amp;"Nombres et calculs",IF('EDT-1niveau'!C89="EG","MATHEMATIQUES"&amp;CHAR(10)&amp;"Espace et Géométrie",IF('EDT-1niveau'!C89="S","Sciences et technologie",IF('EDT-1niveau'!C89="H","Histoire",IF('EDT-1niveau'!C89="Geo","Géographie",IF('EDT-1niveau'!C89="EMC","Enseig. mor. et civ.",IF('EDT-1niveau'!C89="EPS","Educ. phys. et sportive",IF('EDT-1niveau'!C89="EM","Educ. musicale",IF('EDT-1niveau'!C89="AP","Arts plastiques",IF('EDT-1niveau'!C89="HDA","Hist. des arts",IF('EDT-1niveau'!C89="QM","Questionner le monde",IF('EDT-1niveau'!C89="LV","Langue vivante",IF('EDT-1niveau'!C89="APC","Activ. pédag. complémentaires",""))))))))))))))))))))))))))</f>
        <v/>
      </c>
      <c r="G85" s="14" t="str">
        <f t="shared" si="6"/>
        <v/>
      </c>
      <c r="H85" s="100" t="str">
        <f>'EDT-1niveau'!D89</f>
        <v/>
      </c>
      <c r="I85" s="14" t="str">
        <f>IF('EDT-1niveau'!D89="O","FRANCAIS"&amp;CHAR(10)&amp;"Orthographe",IF('EDT-1niveau'!D89="rec","RECREATION",IF('EDT-1niveau'!D89="p","Pause méridienne",IF('EDT-1niveau'!D89="G","FRANCAIS"&amp;CHAR(10)&amp;"Grammaire",IF('EDT-1niveau'!D89="E","FRANCAIS"&amp;CHAR(10)&amp;"Ecriture",IF('EDT-1niveau'!D89="M","MATHEMATIQUES",IF('EDT-1niveau'!D89="F","FRANCAIS",IF('EDT-1niveau'!D89="LC","FRANCAIS"&amp;CHAR(10)&amp;"Lecture et comp. de l'écrit",IF('EDT-1niveau'!D89="CLA","FRANCAIS"&amp;CHAR(10)&amp;"Culture littéraire et artistique",IF('EDT-1niveau'!D89="LO","FRANCAIS"&amp;CHAR(10)&amp;"Langage oral",IF('EDT-1niveau'!D89="L","FRANCAIS"&amp;CHAR(10)&amp;"Lexique",IF('EDT-1niveau'!D89="CM","MATHEMATIQUES"&amp;CHAR(10)&amp;"Calcul mental",IF('EDT-1niveau'!D89="GM","MATHEMATIQUES"&amp;CHAR(10)&amp;"Grandeurs et mesures",IF('EDT-1niveau'!D89="NC","MATHEMATIQUES"&amp;CHAR(10)&amp;"Nombres et calculs",IF('EDT-1niveau'!D89="EG","MATHEMATIQUES"&amp;CHAR(10)&amp;"Espace et Géométrie",IF('EDT-1niveau'!D89="S","Sciences et technologie",IF('EDT-1niveau'!D89="H","Histoire",IF('EDT-1niveau'!D89="Geo","Géographie",IF('EDT-1niveau'!D89="EMC","Enseig. mor. et civ.",IF('EDT-1niveau'!D89="EPS","Educ. phys. et sportive",IF('EDT-1niveau'!D89="EM","Educ. musicale",IF('EDT-1niveau'!D89="AP","Arts plastiques",IF('EDT-1niveau'!D89="HDA","Hist. des arts",IF('EDT-1niveau'!D89="QM","Questionner le monde",IF('EDT-1niveau'!D89="LV","Langue vivante",IF('EDT-1niveau'!D89="APC","Activ. pédag. complémentaires",""))))))))))))))))))))))))))</f>
        <v/>
      </c>
      <c r="J85" s="14" t="str">
        <f t="shared" si="9"/>
        <v/>
      </c>
      <c r="K85" s="100" t="str">
        <f>'EDT-1niveau'!E89</f>
        <v/>
      </c>
      <c r="L85" s="14" t="str">
        <f>IF('EDT-1niveau'!E89="O","FRANCAIS"&amp;CHAR(10)&amp;"Orthographe",IF('EDT-1niveau'!E89="rec","RECREATION",IF('EDT-1niveau'!E89="p","Pause méridienne",IF('EDT-1niveau'!E89="G","FRANCAIS"&amp;CHAR(10)&amp;"Grammaire",IF('EDT-1niveau'!E89="E","FRANCAIS"&amp;CHAR(10)&amp;"Ecriture",IF('EDT-1niveau'!E89="M","MATHEMATIQUES",IF('EDT-1niveau'!E89="F","FRANCAIS",IF('EDT-1niveau'!E89="LC","FRANCAIS"&amp;CHAR(10)&amp;"Lecture et comp. de l'écrit",IF('EDT-1niveau'!E89="CLA","FRANCAIS"&amp;CHAR(10)&amp;"Culture littéraire et artistique",IF('EDT-1niveau'!E89="LO","FRANCAIS"&amp;CHAR(10)&amp;"Langage oral",IF('EDT-1niveau'!E89="L","FRANCAIS"&amp;CHAR(10)&amp;"Lexique",IF('EDT-1niveau'!E89="CM","MATHEMATIQUES"&amp;CHAR(10)&amp;"Calcul mental",IF('EDT-1niveau'!E89="GM","MATHEMATIQUES"&amp;CHAR(10)&amp;"Grandeurs et mesures",IF('EDT-1niveau'!E89="NC","MATHEMATIQUES"&amp;CHAR(10)&amp;"Nombres et calculs",IF('EDT-1niveau'!E89="EG","MATHEMATIQUES"&amp;CHAR(10)&amp;"Espace et Géométrie",IF('EDT-1niveau'!E89="S","Sciences et technologie",IF('EDT-1niveau'!E89="H","Histoire",IF('EDT-1niveau'!E89="Geo","Géographie",IF('EDT-1niveau'!E89="EMC","Enseig. mor. et civ.",IF('EDT-1niveau'!E89="EPS","Educ. phys. et sportive",IF('EDT-1niveau'!E89="EM","Educ. musicale",IF('EDT-1niveau'!E89="AP","Arts plastiques",IF('EDT-1niveau'!E89="HDA","Hist. des arts",IF('EDT-1niveau'!E89="QM","Questionner le monde",IF('EDT-1niveau'!E89="LV","Langue vivante",IF('EDT-1niveau'!E89="APC","Activ. pédag. complémentaires",""))))))))))))))))))))))))))</f>
        <v/>
      </c>
      <c r="M85" s="14" t="str">
        <f t="shared" si="7"/>
        <v/>
      </c>
      <c r="N85" s="100" t="str">
        <f>'EDT-1niveau'!F89</f>
        <v/>
      </c>
      <c r="O85" s="14" t="str">
        <f>IF('EDT-1niveau'!F89="O","FRANCAIS"&amp;CHAR(10)&amp;"Orthographe",IF('EDT-1niveau'!F89="rec","RECREATION",IF('EDT-1niveau'!F89="p","Pause méridienne",IF('EDT-1niveau'!F89="G","FRANCAIS"&amp;CHAR(10)&amp;"Grammaire",IF('EDT-1niveau'!F89="E","FRANCAIS"&amp;CHAR(10)&amp;"Ecriture",IF('EDT-1niveau'!F89="M","MATHEMATIQUES",IF('EDT-1niveau'!F89="F","FRANCAIS",IF('EDT-1niveau'!F89="LC","FRANCAIS"&amp;CHAR(10)&amp;"Lecture et comp. de l'écrit",IF('EDT-1niveau'!F89="CLA","FRANCAIS"&amp;CHAR(10)&amp;"Culture littéraire et artistique",IF('EDT-1niveau'!F89="LO","FRANCAIS"&amp;CHAR(10)&amp;"Langage oral",IF('EDT-1niveau'!F89="L","FRANCAIS"&amp;CHAR(10)&amp;"Lexique",IF('EDT-1niveau'!F89="CM","MATHEMATIQUES"&amp;CHAR(10)&amp;"Calcul mental",IF('EDT-1niveau'!F89="GM","MATHEMATIQUES"&amp;CHAR(10)&amp;"Grandeurs et mesures",IF('EDT-1niveau'!F89="NC","MATHEMATIQUES"&amp;CHAR(10)&amp;"Nombres et calculs",IF('EDT-1niveau'!F89="EG","MATHEMATIQUES"&amp;CHAR(10)&amp;"Espace et Géométrie",IF('EDT-1niveau'!F89="S","Sciences et technologie",IF('EDT-1niveau'!F89="H","Histoire",IF('EDT-1niveau'!F89="Geo","Géographie",IF('EDT-1niveau'!F89="EMC","Enseig. mor. et civ.",IF('EDT-1niveau'!F89="EPS","Educ. phys. et sportive",IF('EDT-1niveau'!F89="EM","Educ. musicale",IF('EDT-1niveau'!F89="AP","Arts plastiques",IF('EDT-1niveau'!F89="HDA","Hist. des arts",IF('EDT-1niveau'!F89="QM","Questionner le monde",IF('EDT-1niveau'!F89="LV","Langue vivante",IF('EDT-1niveau'!F89="APC","Activ. pédag. complémentaires",""))))))))))))))))))))))))))</f>
        <v/>
      </c>
      <c r="P85" s="39" t="str">
        <f t="shared" si="8"/>
        <v/>
      </c>
    </row>
    <row r="86" spans="1:16" x14ac:dyDescent="0.3">
      <c r="A86" s="4" t="e">
        <f>IF('POUR COMMENCER'!$E$14&gt;=A85,A85+'POUR COMMENCER'!$H$29,"")</f>
        <v>#VALUE!</v>
      </c>
      <c r="B86" s="100" t="str">
        <f>'EDT-1niveau'!B90</f>
        <v/>
      </c>
      <c r="C86" s="14" t="str">
        <f>IF('EDT-1niveau'!B90="O","FRANCAIS"&amp;CHAR(10)&amp;"Orthographe",IF('EDT-1niveau'!B90="rec","RECREATION",IF('EDT-1niveau'!B90="p","Pause méridienne",IF('EDT-1niveau'!B90="G","FRANCAIS"&amp;CHAR(10)&amp;"Grammaire",IF('EDT-1niveau'!B90="E","FRANCAIS"&amp;CHAR(10)&amp;"Ecriture",IF('EDT-1niveau'!B90="M","MATHEMATIQUES",IF('EDT-1niveau'!B90="F","FRANCAIS",IF('EDT-1niveau'!B90="LC","FRANCAIS"&amp;CHAR(10)&amp;"Lecture et comp. de l'écrit",IF('EDT-1niveau'!B90="CLA","FRANCAIS"&amp;CHAR(10)&amp;"Culture littéraire et artistique",IF('EDT-1niveau'!B90="LO","FRANCAIS"&amp;CHAR(10)&amp;"Langage oral",IF('EDT-1niveau'!B90="L","FRANCAIS"&amp;CHAR(10)&amp;"Lexique",IF('EDT-1niveau'!B90="CM","MATHEMATIQUES"&amp;CHAR(10)&amp;"Calcul mental",IF('EDT-1niveau'!B90="GM","MATHEMATIQUES"&amp;CHAR(10)&amp;"Grandeurs et mesures",IF('EDT-1niveau'!B90="NC","MATHEMATIQUES"&amp;CHAR(10)&amp;"Nombres et calculs",IF('EDT-1niveau'!B90="EG","MATHEMATIQUES"&amp;CHAR(10)&amp;"Espace et Géométrie",IF('EDT-1niveau'!B90="S","Sciences et technologie",IF('EDT-1niveau'!B90="H","Histoire",IF('EDT-1niveau'!B90="Geo","Géographie",IF('EDT-1niveau'!B90="EMC","Enseig. mor. et civ.",IF('EDT-1niveau'!B90="EPS","Educ. phys. et sportive",IF('EDT-1niveau'!B90="EM","Educ. musicale",IF('EDT-1niveau'!B90="AP","Arts plastiques",IF('EDT-1niveau'!B90="HDA","Hist. des arts",IF('EDT-1niveau'!B90="QM","Questionner le monde",IF('EDT-1niveau'!B90="LV","Langue vivante",IF('EDT-1niveau'!B90="APC","Activ. pédag. complémentaires",""))))))))))))))))))))))))))</f>
        <v/>
      </c>
      <c r="D86" s="14" t="str">
        <f t="shared" si="5"/>
        <v/>
      </c>
      <c r="E86" s="100" t="str">
        <f>'EDT-1niveau'!C90</f>
        <v/>
      </c>
      <c r="F86" s="14" t="str">
        <f>IF('EDT-1niveau'!C90="O","FRANCAIS"&amp;CHAR(10)&amp;"Orthographe",IF('EDT-1niveau'!C90="rec","RECREATION",IF('EDT-1niveau'!C90="p","Pause méridienne",IF('EDT-1niveau'!C90="G","FRANCAIS"&amp;CHAR(10)&amp;"Grammaire",IF('EDT-1niveau'!C90="E","FRANCAIS"&amp;CHAR(10)&amp;"Ecriture",IF('EDT-1niveau'!C90="M","MATHEMATIQUES",IF('EDT-1niveau'!C90="F","FRANCAIS",IF('EDT-1niveau'!C90="LC","FRANCAIS"&amp;CHAR(10)&amp;"Lecture et comp. de l'écrit",IF('EDT-1niveau'!C90="CLA","FRANCAIS"&amp;CHAR(10)&amp;"Culture littéraire et artistique",IF('EDT-1niveau'!C90="LO","FRANCAIS"&amp;CHAR(10)&amp;"Langage oral",IF('EDT-1niveau'!C90="L","FRANCAIS"&amp;CHAR(10)&amp;"Lexique",IF('EDT-1niveau'!C90="CM","MATHEMATIQUES"&amp;CHAR(10)&amp;"Calcul mental",IF('EDT-1niveau'!C90="GM","MATHEMATIQUES"&amp;CHAR(10)&amp;"Grandeurs et mesures",IF('EDT-1niveau'!C90="NC","MATHEMATIQUES"&amp;CHAR(10)&amp;"Nombres et calculs",IF('EDT-1niveau'!C90="EG","MATHEMATIQUES"&amp;CHAR(10)&amp;"Espace et Géométrie",IF('EDT-1niveau'!C90="S","Sciences et technologie",IF('EDT-1niveau'!C90="H","Histoire",IF('EDT-1niveau'!C90="Geo","Géographie",IF('EDT-1niveau'!C90="EMC","Enseig. mor. et civ.",IF('EDT-1niveau'!C90="EPS","Educ. phys. et sportive",IF('EDT-1niveau'!C90="EM","Educ. musicale",IF('EDT-1niveau'!C90="AP","Arts plastiques",IF('EDT-1niveau'!C90="HDA","Hist. des arts",IF('EDT-1niveau'!C90="QM","Questionner le monde",IF('EDT-1niveau'!C90="LV","Langue vivante",IF('EDT-1niveau'!C90="APC","Activ. pédag. complémentaires",""))))))))))))))))))))))))))</f>
        <v/>
      </c>
      <c r="G86" s="14" t="str">
        <f t="shared" si="6"/>
        <v/>
      </c>
      <c r="H86" s="100" t="str">
        <f>'EDT-1niveau'!D90</f>
        <v/>
      </c>
      <c r="I86" s="14" t="str">
        <f>IF('EDT-1niveau'!D90="O","FRANCAIS"&amp;CHAR(10)&amp;"Orthographe",IF('EDT-1niveau'!D90="rec","RECREATION",IF('EDT-1niveau'!D90="p","Pause méridienne",IF('EDT-1niveau'!D90="G","FRANCAIS"&amp;CHAR(10)&amp;"Grammaire",IF('EDT-1niveau'!D90="E","FRANCAIS"&amp;CHAR(10)&amp;"Ecriture",IF('EDT-1niveau'!D90="M","MATHEMATIQUES",IF('EDT-1niveau'!D90="F","FRANCAIS",IF('EDT-1niveau'!D90="LC","FRANCAIS"&amp;CHAR(10)&amp;"Lecture et comp. de l'écrit",IF('EDT-1niveau'!D90="CLA","FRANCAIS"&amp;CHAR(10)&amp;"Culture littéraire et artistique",IF('EDT-1niveau'!D90="LO","FRANCAIS"&amp;CHAR(10)&amp;"Langage oral",IF('EDT-1niveau'!D90="L","FRANCAIS"&amp;CHAR(10)&amp;"Lexique",IF('EDT-1niveau'!D90="CM","MATHEMATIQUES"&amp;CHAR(10)&amp;"Calcul mental",IF('EDT-1niveau'!D90="GM","MATHEMATIQUES"&amp;CHAR(10)&amp;"Grandeurs et mesures",IF('EDT-1niveau'!D90="NC","MATHEMATIQUES"&amp;CHAR(10)&amp;"Nombres et calculs",IF('EDT-1niveau'!D90="EG","MATHEMATIQUES"&amp;CHAR(10)&amp;"Espace et Géométrie",IF('EDT-1niveau'!D90="S","Sciences et technologie",IF('EDT-1niveau'!D90="H","Histoire",IF('EDT-1niveau'!D90="Geo","Géographie",IF('EDT-1niveau'!D90="EMC","Enseig. mor. et civ.",IF('EDT-1niveau'!D90="EPS","Educ. phys. et sportive",IF('EDT-1niveau'!D90="EM","Educ. musicale",IF('EDT-1niveau'!D90="AP","Arts plastiques",IF('EDT-1niveau'!D90="HDA","Hist. des arts",IF('EDT-1niveau'!D90="QM","Questionner le monde",IF('EDT-1niveau'!D90="LV","Langue vivante",IF('EDT-1niveau'!D90="APC","Activ. pédag. complémentaires",""))))))))))))))))))))))))))</f>
        <v/>
      </c>
      <c r="J86" s="14" t="str">
        <f t="shared" si="9"/>
        <v/>
      </c>
      <c r="K86" s="100" t="str">
        <f>'EDT-1niveau'!E90</f>
        <v/>
      </c>
      <c r="L86" s="14" t="str">
        <f>IF('EDT-1niveau'!E90="O","FRANCAIS"&amp;CHAR(10)&amp;"Orthographe",IF('EDT-1niveau'!E90="rec","RECREATION",IF('EDT-1niveau'!E90="p","Pause méridienne",IF('EDT-1niveau'!E90="G","FRANCAIS"&amp;CHAR(10)&amp;"Grammaire",IF('EDT-1niveau'!E90="E","FRANCAIS"&amp;CHAR(10)&amp;"Ecriture",IF('EDT-1niveau'!E90="M","MATHEMATIQUES",IF('EDT-1niveau'!E90="F","FRANCAIS",IF('EDT-1niveau'!E90="LC","FRANCAIS"&amp;CHAR(10)&amp;"Lecture et comp. de l'écrit",IF('EDT-1niveau'!E90="CLA","FRANCAIS"&amp;CHAR(10)&amp;"Culture littéraire et artistique",IF('EDT-1niveau'!E90="LO","FRANCAIS"&amp;CHAR(10)&amp;"Langage oral",IF('EDT-1niveau'!E90="L","FRANCAIS"&amp;CHAR(10)&amp;"Lexique",IF('EDT-1niveau'!E90="CM","MATHEMATIQUES"&amp;CHAR(10)&amp;"Calcul mental",IF('EDT-1niveau'!E90="GM","MATHEMATIQUES"&amp;CHAR(10)&amp;"Grandeurs et mesures",IF('EDT-1niveau'!E90="NC","MATHEMATIQUES"&amp;CHAR(10)&amp;"Nombres et calculs",IF('EDT-1niveau'!E90="EG","MATHEMATIQUES"&amp;CHAR(10)&amp;"Espace et Géométrie",IF('EDT-1niveau'!E90="S","Sciences et technologie",IF('EDT-1niveau'!E90="H","Histoire",IF('EDT-1niveau'!E90="Geo","Géographie",IF('EDT-1niveau'!E90="EMC","Enseig. mor. et civ.",IF('EDT-1niveau'!E90="EPS","Educ. phys. et sportive",IF('EDT-1niveau'!E90="EM","Educ. musicale",IF('EDT-1niveau'!E90="AP","Arts plastiques",IF('EDT-1niveau'!E90="HDA","Hist. des arts",IF('EDT-1niveau'!E90="QM","Questionner le monde",IF('EDT-1niveau'!E90="LV","Langue vivante",IF('EDT-1niveau'!E90="APC","Activ. pédag. complémentaires",""))))))))))))))))))))))))))</f>
        <v/>
      </c>
      <c r="M86" s="14" t="str">
        <f t="shared" si="7"/>
        <v/>
      </c>
      <c r="N86" s="100" t="str">
        <f>'EDT-1niveau'!F90</f>
        <v/>
      </c>
      <c r="O86" s="14" t="str">
        <f>IF('EDT-1niveau'!F90="O","FRANCAIS"&amp;CHAR(10)&amp;"Orthographe",IF('EDT-1niveau'!F90="rec","RECREATION",IF('EDT-1niveau'!F90="p","Pause méridienne",IF('EDT-1niveau'!F90="G","FRANCAIS"&amp;CHAR(10)&amp;"Grammaire",IF('EDT-1niveau'!F90="E","FRANCAIS"&amp;CHAR(10)&amp;"Ecriture",IF('EDT-1niveau'!F90="M","MATHEMATIQUES",IF('EDT-1niveau'!F90="F","FRANCAIS",IF('EDT-1niveau'!F90="LC","FRANCAIS"&amp;CHAR(10)&amp;"Lecture et comp. de l'écrit",IF('EDT-1niveau'!F90="CLA","FRANCAIS"&amp;CHAR(10)&amp;"Culture littéraire et artistique",IF('EDT-1niveau'!F90="LO","FRANCAIS"&amp;CHAR(10)&amp;"Langage oral",IF('EDT-1niveau'!F90="L","FRANCAIS"&amp;CHAR(10)&amp;"Lexique",IF('EDT-1niveau'!F90="CM","MATHEMATIQUES"&amp;CHAR(10)&amp;"Calcul mental",IF('EDT-1niveau'!F90="GM","MATHEMATIQUES"&amp;CHAR(10)&amp;"Grandeurs et mesures",IF('EDT-1niveau'!F90="NC","MATHEMATIQUES"&amp;CHAR(10)&amp;"Nombres et calculs",IF('EDT-1niveau'!F90="EG","MATHEMATIQUES"&amp;CHAR(10)&amp;"Espace et Géométrie",IF('EDT-1niveau'!F90="S","Sciences et technologie",IF('EDT-1niveau'!F90="H","Histoire",IF('EDT-1niveau'!F90="Geo","Géographie",IF('EDT-1niveau'!F90="EMC","Enseig. mor. et civ.",IF('EDT-1niveau'!F90="EPS","Educ. phys. et sportive",IF('EDT-1niveau'!F90="EM","Educ. musicale",IF('EDT-1niveau'!F90="AP","Arts plastiques",IF('EDT-1niveau'!F90="HDA","Hist. des arts",IF('EDT-1niveau'!F90="QM","Questionner le monde",IF('EDT-1niveau'!F90="LV","Langue vivante",IF('EDT-1niveau'!F90="APC","Activ. pédag. complémentaires",""))))))))))))))))))))))))))</f>
        <v/>
      </c>
      <c r="P86" s="39" t="str">
        <f t="shared" si="8"/>
        <v/>
      </c>
    </row>
    <row r="87" spans="1:16" x14ac:dyDescent="0.3">
      <c r="A87" s="4" t="e">
        <f>IF('POUR COMMENCER'!$E$14&gt;=A86,A86+'POUR COMMENCER'!$H$29,"")</f>
        <v>#VALUE!</v>
      </c>
      <c r="B87" s="100" t="str">
        <f>'EDT-1niveau'!B91</f>
        <v/>
      </c>
      <c r="C87" s="14" t="str">
        <f>IF('EDT-1niveau'!B91="O","FRANCAIS"&amp;CHAR(10)&amp;"Orthographe",IF('EDT-1niveau'!B91="rec","RECREATION",IF('EDT-1niveau'!B91="p","Pause méridienne",IF('EDT-1niveau'!B91="G","FRANCAIS"&amp;CHAR(10)&amp;"Grammaire",IF('EDT-1niveau'!B91="E","FRANCAIS"&amp;CHAR(10)&amp;"Ecriture",IF('EDT-1niveau'!B91="M","MATHEMATIQUES",IF('EDT-1niveau'!B91="F","FRANCAIS",IF('EDT-1niveau'!B91="LC","FRANCAIS"&amp;CHAR(10)&amp;"Lecture et comp. de l'écrit",IF('EDT-1niveau'!B91="CLA","FRANCAIS"&amp;CHAR(10)&amp;"Culture littéraire et artistique",IF('EDT-1niveau'!B91="LO","FRANCAIS"&amp;CHAR(10)&amp;"Langage oral",IF('EDT-1niveau'!B91="L","FRANCAIS"&amp;CHAR(10)&amp;"Lexique",IF('EDT-1niveau'!B91="CM","MATHEMATIQUES"&amp;CHAR(10)&amp;"Calcul mental",IF('EDT-1niveau'!B91="GM","MATHEMATIQUES"&amp;CHAR(10)&amp;"Grandeurs et mesures",IF('EDT-1niveau'!B91="NC","MATHEMATIQUES"&amp;CHAR(10)&amp;"Nombres et calculs",IF('EDT-1niveau'!B91="EG","MATHEMATIQUES"&amp;CHAR(10)&amp;"Espace et Géométrie",IF('EDT-1niveau'!B91="S","Sciences et technologie",IF('EDT-1niveau'!B91="H","Histoire",IF('EDT-1niveau'!B91="Geo","Géographie",IF('EDT-1niveau'!B91="EMC","Enseig. mor. et civ.",IF('EDT-1niveau'!B91="EPS","Educ. phys. et sportive",IF('EDT-1niveau'!B91="EM","Educ. musicale",IF('EDT-1niveau'!B91="AP","Arts plastiques",IF('EDT-1niveau'!B91="HDA","Hist. des arts",IF('EDT-1niveau'!B91="QM","Questionner le monde",IF('EDT-1niveau'!B91="LV","Langue vivante",IF('EDT-1niveau'!B91="APC","Activ. pédag. complémentaires",""))))))))))))))))))))))))))</f>
        <v/>
      </c>
      <c r="D87" s="14" t="str">
        <f t="shared" si="5"/>
        <v/>
      </c>
      <c r="E87" s="100" t="str">
        <f>'EDT-1niveau'!C91</f>
        <v/>
      </c>
      <c r="F87" s="14" t="str">
        <f>IF('EDT-1niveau'!C91="O","FRANCAIS"&amp;CHAR(10)&amp;"Orthographe",IF('EDT-1niveau'!C91="rec","RECREATION",IF('EDT-1niveau'!C91="p","Pause méridienne",IF('EDT-1niveau'!C91="G","FRANCAIS"&amp;CHAR(10)&amp;"Grammaire",IF('EDT-1niveau'!C91="E","FRANCAIS"&amp;CHAR(10)&amp;"Ecriture",IF('EDT-1niveau'!C91="M","MATHEMATIQUES",IF('EDT-1niveau'!C91="F","FRANCAIS",IF('EDT-1niveau'!C91="LC","FRANCAIS"&amp;CHAR(10)&amp;"Lecture et comp. de l'écrit",IF('EDT-1niveau'!C91="CLA","FRANCAIS"&amp;CHAR(10)&amp;"Culture littéraire et artistique",IF('EDT-1niveau'!C91="LO","FRANCAIS"&amp;CHAR(10)&amp;"Langage oral",IF('EDT-1niveau'!C91="L","FRANCAIS"&amp;CHAR(10)&amp;"Lexique",IF('EDT-1niveau'!C91="CM","MATHEMATIQUES"&amp;CHAR(10)&amp;"Calcul mental",IF('EDT-1niveau'!C91="GM","MATHEMATIQUES"&amp;CHAR(10)&amp;"Grandeurs et mesures",IF('EDT-1niveau'!C91="NC","MATHEMATIQUES"&amp;CHAR(10)&amp;"Nombres et calculs",IF('EDT-1niveau'!C91="EG","MATHEMATIQUES"&amp;CHAR(10)&amp;"Espace et Géométrie",IF('EDT-1niveau'!C91="S","Sciences et technologie",IF('EDT-1niveau'!C91="H","Histoire",IF('EDT-1niveau'!C91="Geo","Géographie",IF('EDT-1niveau'!C91="EMC","Enseig. mor. et civ.",IF('EDT-1niveau'!C91="EPS","Educ. phys. et sportive",IF('EDT-1niveau'!C91="EM","Educ. musicale",IF('EDT-1niveau'!C91="AP","Arts plastiques",IF('EDT-1niveau'!C91="HDA","Hist. des arts",IF('EDT-1niveau'!C91="QM","Questionner le monde",IF('EDT-1niveau'!C91="LV","Langue vivante",IF('EDT-1niveau'!C91="APC","Activ. pédag. complémentaires",""))))))))))))))))))))))))))</f>
        <v/>
      </c>
      <c r="G87" s="14" t="str">
        <f t="shared" si="6"/>
        <v/>
      </c>
      <c r="H87" s="100" t="str">
        <f>'EDT-1niveau'!D91</f>
        <v/>
      </c>
      <c r="I87" s="14" t="str">
        <f>IF('EDT-1niveau'!D91="O","FRANCAIS"&amp;CHAR(10)&amp;"Orthographe",IF('EDT-1niveau'!D91="rec","RECREATION",IF('EDT-1niveau'!D91="p","Pause méridienne",IF('EDT-1niveau'!D91="G","FRANCAIS"&amp;CHAR(10)&amp;"Grammaire",IF('EDT-1niveau'!D91="E","FRANCAIS"&amp;CHAR(10)&amp;"Ecriture",IF('EDT-1niveau'!D91="M","MATHEMATIQUES",IF('EDT-1niveau'!D91="F","FRANCAIS",IF('EDT-1niveau'!D91="LC","FRANCAIS"&amp;CHAR(10)&amp;"Lecture et comp. de l'écrit",IF('EDT-1niveau'!D91="CLA","FRANCAIS"&amp;CHAR(10)&amp;"Culture littéraire et artistique",IF('EDT-1niveau'!D91="LO","FRANCAIS"&amp;CHAR(10)&amp;"Langage oral",IF('EDT-1niveau'!D91="L","FRANCAIS"&amp;CHAR(10)&amp;"Lexique",IF('EDT-1niveau'!D91="CM","MATHEMATIQUES"&amp;CHAR(10)&amp;"Calcul mental",IF('EDT-1niveau'!D91="GM","MATHEMATIQUES"&amp;CHAR(10)&amp;"Grandeurs et mesures",IF('EDT-1niveau'!D91="NC","MATHEMATIQUES"&amp;CHAR(10)&amp;"Nombres et calculs",IF('EDT-1niveau'!D91="EG","MATHEMATIQUES"&amp;CHAR(10)&amp;"Espace et Géométrie",IF('EDT-1niveau'!D91="S","Sciences et technologie",IF('EDT-1niveau'!D91="H","Histoire",IF('EDT-1niveau'!D91="Geo","Géographie",IF('EDT-1niveau'!D91="EMC","Enseig. mor. et civ.",IF('EDT-1niveau'!D91="EPS","Educ. phys. et sportive",IF('EDT-1niveau'!D91="EM","Educ. musicale",IF('EDT-1niveau'!D91="AP","Arts plastiques",IF('EDT-1niveau'!D91="HDA","Hist. des arts",IF('EDT-1niveau'!D91="QM","Questionner le monde",IF('EDT-1niveau'!D91="LV","Langue vivante",IF('EDT-1niveau'!D91="APC","Activ. pédag. complémentaires",""))))))))))))))))))))))))))</f>
        <v/>
      </c>
      <c r="J87" s="14" t="str">
        <f t="shared" si="9"/>
        <v/>
      </c>
      <c r="K87" s="100" t="str">
        <f>'EDT-1niveau'!E91</f>
        <v/>
      </c>
      <c r="L87" s="14" t="str">
        <f>IF('EDT-1niveau'!E91="O","FRANCAIS"&amp;CHAR(10)&amp;"Orthographe",IF('EDT-1niveau'!E91="rec","RECREATION",IF('EDT-1niveau'!E91="p","Pause méridienne",IF('EDT-1niveau'!E91="G","FRANCAIS"&amp;CHAR(10)&amp;"Grammaire",IF('EDT-1niveau'!E91="E","FRANCAIS"&amp;CHAR(10)&amp;"Ecriture",IF('EDT-1niveau'!E91="M","MATHEMATIQUES",IF('EDT-1niveau'!E91="F","FRANCAIS",IF('EDT-1niveau'!E91="LC","FRANCAIS"&amp;CHAR(10)&amp;"Lecture et comp. de l'écrit",IF('EDT-1niveau'!E91="CLA","FRANCAIS"&amp;CHAR(10)&amp;"Culture littéraire et artistique",IF('EDT-1niveau'!E91="LO","FRANCAIS"&amp;CHAR(10)&amp;"Langage oral",IF('EDT-1niveau'!E91="L","FRANCAIS"&amp;CHAR(10)&amp;"Lexique",IF('EDT-1niveau'!E91="CM","MATHEMATIQUES"&amp;CHAR(10)&amp;"Calcul mental",IF('EDT-1niveau'!E91="GM","MATHEMATIQUES"&amp;CHAR(10)&amp;"Grandeurs et mesures",IF('EDT-1niveau'!E91="NC","MATHEMATIQUES"&amp;CHAR(10)&amp;"Nombres et calculs",IF('EDT-1niveau'!E91="EG","MATHEMATIQUES"&amp;CHAR(10)&amp;"Espace et Géométrie",IF('EDT-1niveau'!E91="S","Sciences et technologie",IF('EDT-1niveau'!E91="H","Histoire",IF('EDT-1niveau'!E91="Geo","Géographie",IF('EDT-1niveau'!E91="EMC","Enseig. mor. et civ.",IF('EDT-1niveau'!E91="EPS","Educ. phys. et sportive",IF('EDT-1niveau'!E91="EM","Educ. musicale",IF('EDT-1niveau'!E91="AP","Arts plastiques",IF('EDT-1niveau'!E91="HDA","Hist. des arts",IF('EDT-1niveau'!E91="QM","Questionner le monde",IF('EDT-1niveau'!E91="LV","Langue vivante",IF('EDT-1niveau'!E91="APC","Activ. pédag. complémentaires",""))))))))))))))))))))))))))</f>
        <v/>
      </c>
      <c r="M87" s="14" t="str">
        <f t="shared" si="7"/>
        <v/>
      </c>
      <c r="N87" s="100" t="str">
        <f>'EDT-1niveau'!F91</f>
        <v/>
      </c>
      <c r="O87" s="14" t="str">
        <f>IF('EDT-1niveau'!F91="O","FRANCAIS"&amp;CHAR(10)&amp;"Orthographe",IF('EDT-1niveau'!F91="rec","RECREATION",IF('EDT-1niveau'!F91="p","Pause méridienne",IF('EDT-1niveau'!F91="G","FRANCAIS"&amp;CHAR(10)&amp;"Grammaire",IF('EDT-1niveau'!F91="E","FRANCAIS"&amp;CHAR(10)&amp;"Ecriture",IF('EDT-1niveau'!F91="M","MATHEMATIQUES",IF('EDT-1niveau'!F91="F","FRANCAIS",IF('EDT-1niveau'!F91="LC","FRANCAIS"&amp;CHAR(10)&amp;"Lecture et comp. de l'écrit",IF('EDT-1niveau'!F91="CLA","FRANCAIS"&amp;CHAR(10)&amp;"Culture littéraire et artistique",IF('EDT-1niveau'!F91="LO","FRANCAIS"&amp;CHAR(10)&amp;"Langage oral",IF('EDT-1niveau'!F91="L","FRANCAIS"&amp;CHAR(10)&amp;"Lexique",IF('EDT-1niveau'!F91="CM","MATHEMATIQUES"&amp;CHAR(10)&amp;"Calcul mental",IF('EDT-1niveau'!F91="GM","MATHEMATIQUES"&amp;CHAR(10)&amp;"Grandeurs et mesures",IF('EDT-1niveau'!F91="NC","MATHEMATIQUES"&amp;CHAR(10)&amp;"Nombres et calculs",IF('EDT-1niveau'!F91="EG","MATHEMATIQUES"&amp;CHAR(10)&amp;"Espace et Géométrie",IF('EDT-1niveau'!F91="S","Sciences et technologie",IF('EDT-1niveau'!F91="H","Histoire",IF('EDT-1niveau'!F91="Geo","Géographie",IF('EDT-1niveau'!F91="EMC","Enseig. mor. et civ.",IF('EDT-1niveau'!F91="EPS","Educ. phys. et sportive",IF('EDT-1niveau'!F91="EM","Educ. musicale",IF('EDT-1niveau'!F91="AP","Arts plastiques",IF('EDT-1niveau'!F91="HDA","Hist. des arts",IF('EDT-1niveau'!F91="QM","Questionner le monde",IF('EDT-1niveau'!F91="LV","Langue vivante",IF('EDT-1niveau'!F91="APC","Activ. pédag. complémentaires",""))))))))))))))))))))))))))</f>
        <v/>
      </c>
      <c r="P87" s="39" t="str">
        <f t="shared" si="8"/>
        <v/>
      </c>
    </row>
    <row r="88" spans="1:16" x14ac:dyDescent="0.3">
      <c r="A88" s="4" t="e">
        <f>IF('POUR COMMENCER'!$E$14&gt;=A87,A87+'POUR COMMENCER'!$H$29,"")</f>
        <v>#VALUE!</v>
      </c>
      <c r="B88" s="100" t="str">
        <f>'EDT-1niveau'!B92</f>
        <v/>
      </c>
      <c r="C88" s="14" t="str">
        <f>IF('EDT-1niveau'!B92="O","FRANCAIS"&amp;CHAR(10)&amp;"Orthographe",IF('EDT-1niveau'!B92="rec","RECREATION",IF('EDT-1niveau'!B92="p","Pause méridienne",IF('EDT-1niveau'!B92="G","FRANCAIS"&amp;CHAR(10)&amp;"Grammaire",IF('EDT-1niveau'!B92="E","FRANCAIS"&amp;CHAR(10)&amp;"Ecriture",IF('EDT-1niveau'!B92="M","MATHEMATIQUES",IF('EDT-1niveau'!B92="F","FRANCAIS",IF('EDT-1niveau'!B92="LC","FRANCAIS"&amp;CHAR(10)&amp;"Lecture et comp. de l'écrit",IF('EDT-1niveau'!B92="CLA","FRANCAIS"&amp;CHAR(10)&amp;"Culture littéraire et artistique",IF('EDT-1niveau'!B92="LO","FRANCAIS"&amp;CHAR(10)&amp;"Langage oral",IF('EDT-1niveau'!B92="L","FRANCAIS"&amp;CHAR(10)&amp;"Lexique",IF('EDT-1niveau'!B92="CM","MATHEMATIQUES"&amp;CHAR(10)&amp;"Calcul mental",IF('EDT-1niveau'!B92="GM","MATHEMATIQUES"&amp;CHAR(10)&amp;"Grandeurs et mesures",IF('EDT-1niveau'!B92="NC","MATHEMATIQUES"&amp;CHAR(10)&amp;"Nombres et calculs",IF('EDT-1niveau'!B92="EG","MATHEMATIQUES"&amp;CHAR(10)&amp;"Espace et Géométrie",IF('EDT-1niveau'!B92="S","Sciences et technologie",IF('EDT-1niveau'!B92="H","Histoire",IF('EDT-1niveau'!B92="Geo","Géographie",IF('EDT-1niveau'!B92="EMC","Enseig. mor. et civ.",IF('EDT-1niveau'!B92="EPS","Educ. phys. et sportive",IF('EDT-1niveau'!B92="EM","Educ. musicale",IF('EDT-1niveau'!B92="AP","Arts plastiques",IF('EDT-1niveau'!B92="HDA","Hist. des arts",IF('EDT-1niveau'!B92="QM","Questionner le monde",IF('EDT-1niveau'!B92="LV","Langue vivante",IF('EDT-1niveau'!B92="APC","Activ. pédag. complémentaires",""))))))))))))))))))))))))))</f>
        <v/>
      </c>
      <c r="D88" s="14" t="str">
        <f t="shared" si="5"/>
        <v/>
      </c>
      <c r="E88" s="100" t="str">
        <f>'EDT-1niveau'!C92</f>
        <v/>
      </c>
      <c r="F88" s="14" t="str">
        <f>IF('EDT-1niveau'!C92="O","FRANCAIS"&amp;CHAR(10)&amp;"Orthographe",IF('EDT-1niveau'!C92="rec","RECREATION",IF('EDT-1niveau'!C92="p","Pause méridienne",IF('EDT-1niveau'!C92="G","FRANCAIS"&amp;CHAR(10)&amp;"Grammaire",IF('EDT-1niveau'!C92="E","FRANCAIS"&amp;CHAR(10)&amp;"Ecriture",IF('EDT-1niveau'!C92="M","MATHEMATIQUES",IF('EDT-1niveau'!C92="F","FRANCAIS",IF('EDT-1niveau'!C92="LC","FRANCAIS"&amp;CHAR(10)&amp;"Lecture et comp. de l'écrit",IF('EDT-1niveau'!C92="CLA","FRANCAIS"&amp;CHAR(10)&amp;"Culture littéraire et artistique",IF('EDT-1niveau'!C92="LO","FRANCAIS"&amp;CHAR(10)&amp;"Langage oral",IF('EDT-1niveau'!C92="L","FRANCAIS"&amp;CHAR(10)&amp;"Lexique",IF('EDT-1niveau'!C92="CM","MATHEMATIQUES"&amp;CHAR(10)&amp;"Calcul mental",IF('EDT-1niveau'!C92="GM","MATHEMATIQUES"&amp;CHAR(10)&amp;"Grandeurs et mesures",IF('EDT-1niveau'!C92="NC","MATHEMATIQUES"&amp;CHAR(10)&amp;"Nombres et calculs",IF('EDT-1niveau'!C92="EG","MATHEMATIQUES"&amp;CHAR(10)&amp;"Espace et Géométrie",IF('EDT-1niveau'!C92="S","Sciences et technologie",IF('EDT-1niveau'!C92="H","Histoire",IF('EDT-1niveau'!C92="Geo","Géographie",IF('EDT-1niveau'!C92="EMC","Enseig. mor. et civ.",IF('EDT-1niveau'!C92="EPS","Educ. phys. et sportive",IF('EDT-1niveau'!C92="EM","Educ. musicale",IF('EDT-1niveau'!C92="AP","Arts plastiques",IF('EDT-1niveau'!C92="HDA","Hist. des arts",IF('EDT-1niveau'!C92="QM","Questionner le monde",IF('EDT-1niveau'!C92="LV","Langue vivante",IF('EDT-1niveau'!C92="APC","Activ. pédag. complémentaires",""))))))))))))))))))))))))))</f>
        <v/>
      </c>
      <c r="G88" s="14" t="str">
        <f t="shared" si="6"/>
        <v/>
      </c>
      <c r="H88" s="100" t="str">
        <f>'EDT-1niveau'!D92</f>
        <v/>
      </c>
      <c r="I88" s="14" t="str">
        <f>IF('EDT-1niveau'!D92="O","FRANCAIS"&amp;CHAR(10)&amp;"Orthographe",IF('EDT-1niveau'!D92="rec","RECREATION",IF('EDT-1niveau'!D92="p","Pause méridienne",IF('EDT-1niveau'!D92="G","FRANCAIS"&amp;CHAR(10)&amp;"Grammaire",IF('EDT-1niveau'!D92="E","FRANCAIS"&amp;CHAR(10)&amp;"Ecriture",IF('EDT-1niveau'!D92="M","MATHEMATIQUES",IF('EDT-1niveau'!D92="F","FRANCAIS",IF('EDT-1niveau'!D92="LC","FRANCAIS"&amp;CHAR(10)&amp;"Lecture et comp. de l'écrit",IF('EDT-1niveau'!D92="CLA","FRANCAIS"&amp;CHAR(10)&amp;"Culture littéraire et artistique",IF('EDT-1niveau'!D92="LO","FRANCAIS"&amp;CHAR(10)&amp;"Langage oral",IF('EDT-1niveau'!D92="L","FRANCAIS"&amp;CHAR(10)&amp;"Lexique",IF('EDT-1niveau'!D92="CM","MATHEMATIQUES"&amp;CHAR(10)&amp;"Calcul mental",IF('EDT-1niveau'!D92="GM","MATHEMATIQUES"&amp;CHAR(10)&amp;"Grandeurs et mesures",IF('EDT-1niveau'!D92="NC","MATHEMATIQUES"&amp;CHAR(10)&amp;"Nombres et calculs",IF('EDT-1niveau'!D92="EG","MATHEMATIQUES"&amp;CHAR(10)&amp;"Espace et Géométrie",IF('EDT-1niveau'!D92="S","Sciences et technologie",IF('EDT-1niveau'!D92="H","Histoire",IF('EDT-1niveau'!D92="Geo","Géographie",IF('EDT-1niveau'!D92="EMC","Enseig. mor. et civ.",IF('EDT-1niveau'!D92="EPS","Educ. phys. et sportive",IF('EDT-1niveau'!D92="EM","Educ. musicale",IF('EDT-1niveau'!D92="AP","Arts plastiques",IF('EDT-1niveau'!D92="HDA","Hist. des arts",IF('EDT-1niveau'!D92="QM","Questionner le monde",IF('EDT-1niveau'!D92="LV","Langue vivante",IF('EDT-1niveau'!D92="APC","Activ. pédag. complémentaires",""))))))))))))))))))))))))))</f>
        <v/>
      </c>
      <c r="J88" s="14" t="str">
        <f t="shared" si="9"/>
        <v/>
      </c>
      <c r="K88" s="100" t="str">
        <f>'EDT-1niveau'!E92</f>
        <v/>
      </c>
      <c r="L88" s="14" t="str">
        <f>IF('EDT-1niveau'!E92="O","FRANCAIS"&amp;CHAR(10)&amp;"Orthographe",IF('EDT-1niveau'!E92="rec","RECREATION",IF('EDT-1niveau'!E92="p","Pause méridienne",IF('EDT-1niveau'!E92="G","FRANCAIS"&amp;CHAR(10)&amp;"Grammaire",IF('EDT-1niveau'!E92="E","FRANCAIS"&amp;CHAR(10)&amp;"Ecriture",IF('EDT-1niveau'!E92="M","MATHEMATIQUES",IF('EDT-1niveau'!E92="F","FRANCAIS",IF('EDT-1niveau'!E92="LC","FRANCAIS"&amp;CHAR(10)&amp;"Lecture et comp. de l'écrit",IF('EDT-1niveau'!E92="CLA","FRANCAIS"&amp;CHAR(10)&amp;"Culture littéraire et artistique",IF('EDT-1niveau'!E92="LO","FRANCAIS"&amp;CHAR(10)&amp;"Langage oral",IF('EDT-1niveau'!E92="L","FRANCAIS"&amp;CHAR(10)&amp;"Lexique",IF('EDT-1niveau'!E92="CM","MATHEMATIQUES"&amp;CHAR(10)&amp;"Calcul mental",IF('EDT-1niveau'!E92="GM","MATHEMATIQUES"&amp;CHAR(10)&amp;"Grandeurs et mesures",IF('EDT-1niveau'!E92="NC","MATHEMATIQUES"&amp;CHAR(10)&amp;"Nombres et calculs",IF('EDT-1niveau'!E92="EG","MATHEMATIQUES"&amp;CHAR(10)&amp;"Espace et Géométrie",IF('EDT-1niveau'!E92="S","Sciences et technologie",IF('EDT-1niveau'!E92="H","Histoire",IF('EDT-1niveau'!E92="Geo","Géographie",IF('EDT-1niveau'!E92="EMC","Enseig. mor. et civ.",IF('EDT-1niveau'!E92="EPS","Educ. phys. et sportive",IF('EDT-1niveau'!E92="EM","Educ. musicale",IF('EDT-1niveau'!E92="AP","Arts plastiques",IF('EDT-1niveau'!E92="HDA","Hist. des arts",IF('EDT-1niveau'!E92="QM","Questionner le monde",IF('EDT-1niveau'!E92="LV","Langue vivante",IF('EDT-1niveau'!E92="APC","Activ. pédag. complémentaires",""))))))))))))))))))))))))))</f>
        <v/>
      </c>
      <c r="M88" s="14" t="str">
        <f t="shared" si="7"/>
        <v/>
      </c>
      <c r="N88" s="100" t="str">
        <f>'EDT-1niveau'!F92</f>
        <v/>
      </c>
      <c r="O88" s="14" t="str">
        <f>IF('EDT-1niveau'!F92="O","FRANCAIS"&amp;CHAR(10)&amp;"Orthographe",IF('EDT-1niveau'!F92="rec","RECREATION",IF('EDT-1niveau'!F92="p","Pause méridienne",IF('EDT-1niveau'!F92="G","FRANCAIS"&amp;CHAR(10)&amp;"Grammaire",IF('EDT-1niveau'!F92="E","FRANCAIS"&amp;CHAR(10)&amp;"Ecriture",IF('EDT-1niveau'!F92="M","MATHEMATIQUES",IF('EDT-1niveau'!F92="F","FRANCAIS",IF('EDT-1niveau'!F92="LC","FRANCAIS"&amp;CHAR(10)&amp;"Lecture et comp. de l'écrit",IF('EDT-1niveau'!F92="CLA","FRANCAIS"&amp;CHAR(10)&amp;"Culture littéraire et artistique",IF('EDT-1niveau'!F92="LO","FRANCAIS"&amp;CHAR(10)&amp;"Langage oral",IF('EDT-1niveau'!F92="L","FRANCAIS"&amp;CHAR(10)&amp;"Lexique",IF('EDT-1niveau'!F92="CM","MATHEMATIQUES"&amp;CHAR(10)&amp;"Calcul mental",IF('EDT-1niveau'!F92="GM","MATHEMATIQUES"&amp;CHAR(10)&amp;"Grandeurs et mesures",IF('EDT-1niveau'!F92="NC","MATHEMATIQUES"&amp;CHAR(10)&amp;"Nombres et calculs",IF('EDT-1niveau'!F92="EG","MATHEMATIQUES"&amp;CHAR(10)&amp;"Espace et Géométrie",IF('EDT-1niveau'!F92="S","Sciences et technologie",IF('EDT-1niveau'!F92="H","Histoire",IF('EDT-1niveau'!F92="Geo","Géographie",IF('EDT-1niveau'!F92="EMC","Enseig. mor. et civ.",IF('EDT-1niveau'!F92="EPS","Educ. phys. et sportive",IF('EDT-1niveau'!F92="EM","Educ. musicale",IF('EDT-1niveau'!F92="AP","Arts plastiques",IF('EDT-1niveau'!F92="HDA","Hist. des arts",IF('EDT-1niveau'!F92="QM","Questionner le monde",IF('EDT-1niveau'!F92="LV","Langue vivante",IF('EDT-1niveau'!F92="APC","Activ. pédag. complémentaires",""))))))))))))))))))))))))))</f>
        <v/>
      </c>
      <c r="P88" s="39" t="str">
        <f t="shared" si="8"/>
        <v/>
      </c>
    </row>
    <row r="89" spans="1:16" x14ac:dyDescent="0.3">
      <c r="A89" s="4" t="e">
        <f>IF('POUR COMMENCER'!$E$14&gt;=A88,A88+'POUR COMMENCER'!$H$29,"")</f>
        <v>#VALUE!</v>
      </c>
      <c r="B89" s="100" t="str">
        <f>'EDT-1niveau'!B93</f>
        <v/>
      </c>
      <c r="C89" s="14" t="str">
        <f>IF('EDT-1niveau'!B93="O","FRANCAIS"&amp;CHAR(10)&amp;"Orthographe",IF('EDT-1niveau'!B93="rec","RECREATION",IF('EDT-1niveau'!B93="p","Pause méridienne",IF('EDT-1niveau'!B93="G","FRANCAIS"&amp;CHAR(10)&amp;"Grammaire",IF('EDT-1niveau'!B93="E","FRANCAIS"&amp;CHAR(10)&amp;"Ecriture",IF('EDT-1niveau'!B93="M","MATHEMATIQUES",IF('EDT-1niveau'!B93="F","FRANCAIS",IF('EDT-1niveau'!B93="LC","FRANCAIS"&amp;CHAR(10)&amp;"Lecture et comp. de l'écrit",IF('EDT-1niveau'!B93="CLA","FRANCAIS"&amp;CHAR(10)&amp;"Culture littéraire et artistique",IF('EDT-1niveau'!B93="LO","FRANCAIS"&amp;CHAR(10)&amp;"Langage oral",IF('EDT-1niveau'!B93="L","FRANCAIS"&amp;CHAR(10)&amp;"Lexique",IF('EDT-1niveau'!B93="CM","MATHEMATIQUES"&amp;CHAR(10)&amp;"Calcul mental",IF('EDT-1niveau'!B93="GM","MATHEMATIQUES"&amp;CHAR(10)&amp;"Grandeurs et mesures",IF('EDT-1niveau'!B93="NC","MATHEMATIQUES"&amp;CHAR(10)&amp;"Nombres et calculs",IF('EDT-1niveau'!B93="EG","MATHEMATIQUES"&amp;CHAR(10)&amp;"Espace et Géométrie",IF('EDT-1niveau'!B93="S","Sciences et technologie",IF('EDT-1niveau'!B93="H","Histoire",IF('EDT-1niveau'!B93="Geo","Géographie",IF('EDT-1niveau'!B93="EMC","Enseig. mor. et civ.",IF('EDT-1niveau'!B93="EPS","Educ. phys. et sportive",IF('EDT-1niveau'!B93="EM","Educ. musicale",IF('EDT-1niveau'!B93="AP","Arts plastiques",IF('EDT-1niveau'!B93="HDA","Hist. des arts",IF('EDT-1niveau'!B93="QM","Questionner le monde",IF('EDT-1niveau'!B93="LV","Langue vivante",IF('EDT-1niveau'!B93="APC","Activ. pédag. complémentaires",""))))))))))))))))))))))))))</f>
        <v/>
      </c>
      <c r="D89" s="14" t="str">
        <f t="shared" si="5"/>
        <v/>
      </c>
      <c r="E89" s="100" t="str">
        <f>'EDT-1niveau'!C93</f>
        <v/>
      </c>
      <c r="F89" s="14" t="str">
        <f>IF('EDT-1niveau'!C93="O","FRANCAIS"&amp;CHAR(10)&amp;"Orthographe",IF('EDT-1niveau'!C93="rec","RECREATION",IF('EDT-1niveau'!C93="p","Pause méridienne",IF('EDT-1niveau'!C93="G","FRANCAIS"&amp;CHAR(10)&amp;"Grammaire",IF('EDT-1niveau'!C93="E","FRANCAIS"&amp;CHAR(10)&amp;"Ecriture",IF('EDT-1niveau'!C93="M","MATHEMATIQUES",IF('EDT-1niveau'!C93="F","FRANCAIS",IF('EDT-1niveau'!C93="LC","FRANCAIS"&amp;CHAR(10)&amp;"Lecture et comp. de l'écrit",IF('EDT-1niveau'!C93="CLA","FRANCAIS"&amp;CHAR(10)&amp;"Culture littéraire et artistique",IF('EDT-1niveau'!C93="LO","FRANCAIS"&amp;CHAR(10)&amp;"Langage oral",IF('EDT-1niveau'!C93="L","FRANCAIS"&amp;CHAR(10)&amp;"Lexique",IF('EDT-1niveau'!C93="CM","MATHEMATIQUES"&amp;CHAR(10)&amp;"Calcul mental",IF('EDT-1niveau'!C93="GM","MATHEMATIQUES"&amp;CHAR(10)&amp;"Grandeurs et mesures",IF('EDT-1niveau'!C93="NC","MATHEMATIQUES"&amp;CHAR(10)&amp;"Nombres et calculs",IF('EDT-1niveau'!C93="EG","MATHEMATIQUES"&amp;CHAR(10)&amp;"Espace et Géométrie",IF('EDT-1niveau'!C93="S","Sciences et technologie",IF('EDT-1niveau'!C93="H","Histoire",IF('EDT-1niveau'!C93="Geo","Géographie",IF('EDT-1niveau'!C93="EMC","Enseig. mor. et civ.",IF('EDT-1niveau'!C93="EPS","Educ. phys. et sportive",IF('EDT-1niveau'!C93="EM","Educ. musicale",IF('EDT-1niveau'!C93="AP","Arts plastiques",IF('EDT-1niveau'!C93="HDA","Hist. des arts",IF('EDT-1niveau'!C93="QM","Questionner le monde",IF('EDT-1niveau'!C93="LV","Langue vivante",IF('EDT-1niveau'!C93="APC","Activ. pédag. complémentaires",""))))))))))))))))))))))))))</f>
        <v/>
      </c>
      <c r="G89" s="14" t="str">
        <f t="shared" si="6"/>
        <v/>
      </c>
      <c r="H89" s="100" t="str">
        <f>'EDT-1niveau'!D93</f>
        <v/>
      </c>
      <c r="I89" s="14" t="str">
        <f>IF('EDT-1niveau'!D93="O","FRANCAIS"&amp;CHAR(10)&amp;"Orthographe",IF('EDT-1niveau'!D93="rec","RECREATION",IF('EDT-1niveau'!D93="p","Pause méridienne",IF('EDT-1niveau'!D93="G","FRANCAIS"&amp;CHAR(10)&amp;"Grammaire",IF('EDT-1niveau'!D93="E","FRANCAIS"&amp;CHAR(10)&amp;"Ecriture",IF('EDT-1niveau'!D93="M","MATHEMATIQUES",IF('EDT-1niveau'!D93="F","FRANCAIS",IF('EDT-1niveau'!D93="LC","FRANCAIS"&amp;CHAR(10)&amp;"Lecture et comp. de l'écrit",IF('EDT-1niveau'!D93="CLA","FRANCAIS"&amp;CHAR(10)&amp;"Culture littéraire et artistique",IF('EDT-1niveau'!D93="LO","FRANCAIS"&amp;CHAR(10)&amp;"Langage oral",IF('EDT-1niveau'!D93="L","FRANCAIS"&amp;CHAR(10)&amp;"Lexique",IF('EDT-1niveau'!D93="CM","MATHEMATIQUES"&amp;CHAR(10)&amp;"Calcul mental",IF('EDT-1niveau'!D93="GM","MATHEMATIQUES"&amp;CHAR(10)&amp;"Grandeurs et mesures",IF('EDT-1niveau'!D93="NC","MATHEMATIQUES"&amp;CHAR(10)&amp;"Nombres et calculs",IF('EDT-1niveau'!D93="EG","MATHEMATIQUES"&amp;CHAR(10)&amp;"Espace et Géométrie",IF('EDT-1niveau'!D93="S","Sciences et technologie",IF('EDT-1niveau'!D93="H","Histoire",IF('EDT-1niveau'!D93="Geo","Géographie",IF('EDT-1niveau'!D93="EMC","Enseig. mor. et civ.",IF('EDT-1niveau'!D93="EPS","Educ. phys. et sportive",IF('EDT-1niveau'!D93="EM","Educ. musicale",IF('EDT-1niveau'!D93="AP","Arts plastiques",IF('EDT-1niveau'!D93="HDA","Hist. des arts",IF('EDT-1niveau'!D93="QM","Questionner le monde",IF('EDT-1niveau'!D93="LV","Langue vivante",IF('EDT-1niveau'!D93="APC","Activ. pédag. complémentaires",""))))))))))))))))))))))))))</f>
        <v/>
      </c>
      <c r="J89" s="14" t="str">
        <f t="shared" si="9"/>
        <v/>
      </c>
      <c r="K89" s="100" t="str">
        <f>'EDT-1niveau'!E93</f>
        <v/>
      </c>
      <c r="L89" s="14" t="str">
        <f>IF('EDT-1niveau'!E93="O","FRANCAIS"&amp;CHAR(10)&amp;"Orthographe",IF('EDT-1niveau'!E93="rec","RECREATION",IF('EDT-1niveau'!E93="p","Pause méridienne",IF('EDT-1niveau'!E93="G","FRANCAIS"&amp;CHAR(10)&amp;"Grammaire",IF('EDT-1niveau'!E93="E","FRANCAIS"&amp;CHAR(10)&amp;"Ecriture",IF('EDT-1niveau'!E93="M","MATHEMATIQUES",IF('EDT-1niveau'!E93="F","FRANCAIS",IF('EDT-1niveau'!E93="LC","FRANCAIS"&amp;CHAR(10)&amp;"Lecture et comp. de l'écrit",IF('EDT-1niveau'!E93="CLA","FRANCAIS"&amp;CHAR(10)&amp;"Culture littéraire et artistique",IF('EDT-1niveau'!E93="LO","FRANCAIS"&amp;CHAR(10)&amp;"Langage oral",IF('EDT-1niveau'!E93="L","FRANCAIS"&amp;CHAR(10)&amp;"Lexique",IF('EDT-1niveau'!E93="CM","MATHEMATIQUES"&amp;CHAR(10)&amp;"Calcul mental",IF('EDT-1niveau'!E93="GM","MATHEMATIQUES"&amp;CHAR(10)&amp;"Grandeurs et mesures",IF('EDT-1niveau'!E93="NC","MATHEMATIQUES"&amp;CHAR(10)&amp;"Nombres et calculs",IF('EDT-1niveau'!E93="EG","MATHEMATIQUES"&amp;CHAR(10)&amp;"Espace et Géométrie",IF('EDT-1niveau'!E93="S","Sciences et technologie",IF('EDT-1niveau'!E93="H","Histoire",IF('EDT-1niveau'!E93="Geo","Géographie",IF('EDT-1niveau'!E93="EMC","Enseig. mor. et civ.",IF('EDT-1niveau'!E93="EPS","Educ. phys. et sportive",IF('EDT-1niveau'!E93="EM","Educ. musicale",IF('EDT-1niveau'!E93="AP","Arts plastiques",IF('EDT-1niveau'!E93="HDA","Hist. des arts",IF('EDT-1niveau'!E93="QM","Questionner le monde",IF('EDT-1niveau'!E93="LV","Langue vivante",IF('EDT-1niveau'!E93="APC","Activ. pédag. complémentaires",""))))))))))))))))))))))))))</f>
        <v/>
      </c>
      <c r="M89" s="14" t="str">
        <f t="shared" si="7"/>
        <v/>
      </c>
      <c r="N89" s="100" t="str">
        <f>'EDT-1niveau'!F93</f>
        <v/>
      </c>
      <c r="O89" s="14" t="str">
        <f>IF('EDT-1niveau'!F93="O","FRANCAIS"&amp;CHAR(10)&amp;"Orthographe",IF('EDT-1niveau'!F93="rec","RECREATION",IF('EDT-1niveau'!F93="p","Pause méridienne",IF('EDT-1niveau'!F93="G","FRANCAIS"&amp;CHAR(10)&amp;"Grammaire",IF('EDT-1niveau'!F93="E","FRANCAIS"&amp;CHAR(10)&amp;"Ecriture",IF('EDT-1niveau'!F93="M","MATHEMATIQUES",IF('EDT-1niveau'!F93="F","FRANCAIS",IF('EDT-1niveau'!F93="LC","FRANCAIS"&amp;CHAR(10)&amp;"Lecture et comp. de l'écrit",IF('EDT-1niveau'!F93="CLA","FRANCAIS"&amp;CHAR(10)&amp;"Culture littéraire et artistique",IF('EDT-1niveau'!F93="LO","FRANCAIS"&amp;CHAR(10)&amp;"Langage oral",IF('EDT-1niveau'!F93="L","FRANCAIS"&amp;CHAR(10)&amp;"Lexique",IF('EDT-1niveau'!F93="CM","MATHEMATIQUES"&amp;CHAR(10)&amp;"Calcul mental",IF('EDT-1niveau'!F93="GM","MATHEMATIQUES"&amp;CHAR(10)&amp;"Grandeurs et mesures",IF('EDT-1niveau'!F93="NC","MATHEMATIQUES"&amp;CHAR(10)&amp;"Nombres et calculs",IF('EDT-1niveau'!F93="EG","MATHEMATIQUES"&amp;CHAR(10)&amp;"Espace et Géométrie",IF('EDT-1niveau'!F93="S","Sciences et technologie",IF('EDT-1niveau'!F93="H","Histoire",IF('EDT-1niveau'!F93="Geo","Géographie",IF('EDT-1niveau'!F93="EMC","Enseig. mor. et civ.",IF('EDT-1niveau'!F93="EPS","Educ. phys. et sportive",IF('EDT-1niveau'!F93="EM","Educ. musicale",IF('EDT-1niveau'!F93="AP","Arts plastiques",IF('EDT-1niveau'!F93="HDA","Hist. des arts",IF('EDT-1niveau'!F93="QM","Questionner le monde",IF('EDT-1niveau'!F93="LV","Langue vivante",IF('EDT-1niveau'!F93="APC","Activ. pédag. complémentaires",""))))))))))))))))))))))))))</f>
        <v/>
      </c>
      <c r="P89" s="39" t="str">
        <f t="shared" si="8"/>
        <v/>
      </c>
    </row>
    <row r="90" spans="1:16" x14ac:dyDescent="0.3">
      <c r="A90" s="4" t="e">
        <f>IF('POUR COMMENCER'!$E$14&gt;=A89,A89+'POUR COMMENCER'!$H$29,"")</f>
        <v>#VALUE!</v>
      </c>
      <c r="B90" s="100" t="str">
        <f>'EDT-1niveau'!B94</f>
        <v/>
      </c>
      <c r="C90" s="14" t="str">
        <f>IF('EDT-1niveau'!B94="O","FRANCAIS"&amp;CHAR(10)&amp;"Orthographe",IF('EDT-1niveau'!B94="rec","RECREATION",IF('EDT-1niveau'!B94="p","Pause méridienne",IF('EDT-1niveau'!B94="G","FRANCAIS"&amp;CHAR(10)&amp;"Grammaire",IF('EDT-1niveau'!B94="E","FRANCAIS"&amp;CHAR(10)&amp;"Ecriture",IF('EDT-1niveau'!B94="M","MATHEMATIQUES",IF('EDT-1niveau'!B94="F","FRANCAIS",IF('EDT-1niveau'!B94="LC","FRANCAIS"&amp;CHAR(10)&amp;"Lecture et comp. de l'écrit",IF('EDT-1niveau'!B94="CLA","FRANCAIS"&amp;CHAR(10)&amp;"Culture littéraire et artistique",IF('EDT-1niveau'!B94="LO","FRANCAIS"&amp;CHAR(10)&amp;"Langage oral",IF('EDT-1niveau'!B94="L","FRANCAIS"&amp;CHAR(10)&amp;"Lexique",IF('EDT-1niveau'!B94="CM","MATHEMATIQUES"&amp;CHAR(10)&amp;"Calcul mental",IF('EDT-1niveau'!B94="GM","MATHEMATIQUES"&amp;CHAR(10)&amp;"Grandeurs et mesures",IF('EDT-1niveau'!B94="NC","MATHEMATIQUES"&amp;CHAR(10)&amp;"Nombres et calculs",IF('EDT-1niveau'!B94="EG","MATHEMATIQUES"&amp;CHAR(10)&amp;"Espace et Géométrie",IF('EDT-1niveau'!B94="S","Sciences et technologie",IF('EDT-1niveau'!B94="H","Histoire",IF('EDT-1niveau'!B94="Geo","Géographie",IF('EDT-1niveau'!B94="EMC","Enseig. mor. et civ.",IF('EDT-1niveau'!B94="EPS","Educ. phys. et sportive",IF('EDT-1niveau'!B94="EM","Educ. musicale",IF('EDT-1niveau'!B94="AP","Arts plastiques",IF('EDT-1niveau'!B94="HDA","Hist. des arts",IF('EDT-1niveau'!B94="QM","Questionner le monde",IF('EDT-1niveau'!B94="LV","Langue vivante",IF('EDT-1niveau'!B94="APC","Activ. pédag. complémentaires",""))))))))))))))))))))))))))</f>
        <v/>
      </c>
      <c r="D90" s="14" t="str">
        <f t="shared" si="5"/>
        <v/>
      </c>
      <c r="E90" s="100" t="str">
        <f>'EDT-1niveau'!C94</f>
        <v/>
      </c>
      <c r="F90" s="14" t="str">
        <f>IF('EDT-1niveau'!C94="O","FRANCAIS"&amp;CHAR(10)&amp;"Orthographe",IF('EDT-1niveau'!C94="rec","RECREATION",IF('EDT-1niveau'!C94="p","Pause méridienne",IF('EDT-1niveau'!C94="G","FRANCAIS"&amp;CHAR(10)&amp;"Grammaire",IF('EDT-1niveau'!C94="E","FRANCAIS"&amp;CHAR(10)&amp;"Ecriture",IF('EDT-1niveau'!C94="M","MATHEMATIQUES",IF('EDT-1niveau'!C94="F","FRANCAIS",IF('EDT-1niveau'!C94="LC","FRANCAIS"&amp;CHAR(10)&amp;"Lecture et comp. de l'écrit",IF('EDT-1niveau'!C94="CLA","FRANCAIS"&amp;CHAR(10)&amp;"Culture littéraire et artistique",IF('EDT-1niveau'!C94="LO","FRANCAIS"&amp;CHAR(10)&amp;"Langage oral",IF('EDT-1niveau'!C94="L","FRANCAIS"&amp;CHAR(10)&amp;"Lexique",IF('EDT-1niveau'!C94="CM","MATHEMATIQUES"&amp;CHAR(10)&amp;"Calcul mental",IF('EDT-1niveau'!C94="GM","MATHEMATIQUES"&amp;CHAR(10)&amp;"Grandeurs et mesures",IF('EDT-1niveau'!C94="NC","MATHEMATIQUES"&amp;CHAR(10)&amp;"Nombres et calculs",IF('EDT-1niveau'!C94="EG","MATHEMATIQUES"&amp;CHAR(10)&amp;"Espace et Géométrie",IF('EDT-1niveau'!C94="S","Sciences et technologie",IF('EDT-1niveau'!C94="H","Histoire",IF('EDT-1niveau'!C94="Geo","Géographie",IF('EDT-1niveau'!C94="EMC","Enseig. mor. et civ.",IF('EDT-1niveau'!C94="EPS","Educ. phys. et sportive",IF('EDT-1niveau'!C94="EM","Educ. musicale",IF('EDT-1niveau'!C94="AP","Arts plastiques",IF('EDT-1niveau'!C94="HDA","Hist. des arts",IF('EDT-1niveau'!C94="QM","Questionner le monde",IF('EDT-1niveau'!C94="LV","Langue vivante",IF('EDT-1niveau'!C94="APC","Activ. pédag. complémentaires",""))))))))))))))))))))))))))</f>
        <v/>
      </c>
      <c r="G90" s="14" t="str">
        <f t="shared" si="6"/>
        <v/>
      </c>
      <c r="H90" s="100" t="str">
        <f>'EDT-1niveau'!D94</f>
        <v/>
      </c>
      <c r="I90" s="14" t="str">
        <f>IF('EDT-1niveau'!D94="O","FRANCAIS"&amp;CHAR(10)&amp;"Orthographe",IF('EDT-1niveau'!D94="rec","RECREATION",IF('EDT-1niveau'!D94="p","Pause méridienne",IF('EDT-1niveau'!D94="G","FRANCAIS"&amp;CHAR(10)&amp;"Grammaire",IF('EDT-1niveau'!D94="E","FRANCAIS"&amp;CHAR(10)&amp;"Ecriture",IF('EDT-1niveau'!D94="M","MATHEMATIQUES",IF('EDT-1niveau'!D94="F","FRANCAIS",IF('EDT-1niveau'!D94="LC","FRANCAIS"&amp;CHAR(10)&amp;"Lecture et comp. de l'écrit",IF('EDT-1niveau'!D94="CLA","FRANCAIS"&amp;CHAR(10)&amp;"Culture littéraire et artistique",IF('EDT-1niveau'!D94="LO","FRANCAIS"&amp;CHAR(10)&amp;"Langage oral",IF('EDT-1niveau'!D94="L","FRANCAIS"&amp;CHAR(10)&amp;"Lexique",IF('EDT-1niveau'!D94="CM","MATHEMATIQUES"&amp;CHAR(10)&amp;"Calcul mental",IF('EDT-1niveau'!D94="GM","MATHEMATIQUES"&amp;CHAR(10)&amp;"Grandeurs et mesures",IF('EDT-1niveau'!D94="NC","MATHEMATIQUES"&amp;CHAR(10)&amp;"Nombres et calculs",IF('EDT-1niveau'!D94="EG","MATHEMATIQUES"&amp;CHAR(10)&amp;"Espace et Géométrie",IF('EDT-1niveau'!D94="S","Sciences et technologie",IF('EDT-1niveau'!D94="H","Histoire",IF('EDT-1niveau'!D94="Geo","Géographie",IF('EDT-1niveau'!D94="EMC","Enseig. mor. et civ.",IF('EDT-1niveau'!D94="EPS","Educ. phys. et sportive",IF('EDT-1niveau'!D94="EM","Educ. musicale",IF('EDT-1niveau'!D94="AP","Arts plastiques",IF('EDT-1niveau'!D94="HDA","Hist. des arts",IF('EDT-1niveau'!D94="QM","Questionner le monde",IF('EDT-1niveau'!D94="LV","Langue vivante",IF('EDT-1niveau'!D94="APC","Activ. pédag. complémentaires",""))))))))))))))))))))))))))</f>
        <v/>
      </c>
      <c r="J90" s="14" t="str">
        <f t="shared" si="9"/>
        <v/>
      </c>
      <c r="K90" s="100" t="str">
        <f>'EDT-1niveau'!E94</f>
        <v/>
      </c>
      <c r="L90" s="14" t="str">
        <f>IF('EDT-1niveau'!E94="O","FRANCAIS"&amp;CHAR(10)&amp;"Orthographe",IF('EDT-1niveau'!E94="rec","RECREATION",IF('EDT-1niveau'!E94="p","Pause méridienne",IF('EDT-1niveau'!E94="G","FRANCAIS"&amp;CHAR(10)&amp;"Grammaire",IF('EDT-1niveau'!E94="E","FRANCAIS"&amp;CHAR(10)&amp;"Ecriture",IF('EDT-1niveau'!E94="M","MATHEMATIQUES",IF('EDT-1niveau'!E94="F","FRANCAIS",IF('EDT-1niveau'!E94="LC","FRANCAIS"&amp;CHAR(10)&amp;"Lecture et comp. de l'écrit",IF('EDT-1niveau'!E94="CLA","FRANCAIS"&amp;CHAR(10)&amp;"Culture littéraire et artistique",IF('EDT-1niveau'!E94="LO","FRANCAIS"&amp;CHAR(10)&amp;"Langage oral",IF('EDT-1niveau'!E94="L","FRANCAIS"&amp;CHAR(10)&amp;"Lexique",IF('EDT-1niveau'!E94="CM","MATHEMATIQUES"&amp;CHAR(10)&amp;"Calcul mental",IF('EDT-1niveau'!E94="GM","MATHEMATIQUES"&amp;CHAR(10)&amp;"Grandeurs et mesures",IF('EDT-1niveau'!E94="NC","MATHEMATIQUES"&amp;CHAR(10)&amp;"Nombres et calculs",IF('EDT-1niveau'!E94="EG","MATHEMATIQUES"&amp;CHAR(10)&amp;"Espace et Géométrie",IF('EDT-1niveau'!E94="S","Sciences et technologie",IF('EDT-1niveau'!E94="H","Histoire",IF('EDT-1niveau'!E94="Geo","Géographie",IF('EDT-1niveau'!E94="EMC","Enseig. mor. et civ.",IF('EDT-1niveau'!E94="EPS","Educ. phys. et sportive",IF('EDT-1niveau'!E94="EM","Educ. musicale",IF('EDT-1niveau'!E94="AP","Arts plastiques",IF('EDT-1niveau'!E94="HDA","Hist. des arts",IF('EDT-1niveau'!E94="QM","Questionner le monde",IF('EDT-1niveau'!E94="LV","Langue vivante",IF('EDT-1niveau'!E94="APC","Activ. pédag. complémentaires",""))))))))))))))))))))))))))</f>
        <v/>
      </c>
      <c r="M90" s="14" t="str">
        <f t="shared" si="7"/>
        <v/>
      </c>
      <c r="N90" s="100" t="str">
        <f>'EDT-1niveau'!F94</f>
        <v/>
      </c>
      <c r="O90" s="14" t="str">
        <f>IF('EDT-1niveau'!F94="O","FRANCAIS"&amp;CHAR(10)&amp;"Orthographe",IF('EDT-1niveau'!F94="rec","RECREATION",IF('EDT-1niveau'!F94="p","Pause méridienne",IF('EDT-1niveau'!F94="G","FRANCAIS"&amp;CHAR(10)&amp;"Grammaire",IF('EDT-1niveau'!F94="E","FRANCAIS"&amp;CHAR(10)&amp;"Ecriture",IF('EDT-1niveau'!F94="M","MATHEMATIQUES",IF('EDT-1niveau'!F94="F","FRANCAIS",IF('EDT-1niveau'!F94="LC","FRANCAIS"&amp;CHAR(10)&amp;"Lecture et comp. de l'écrit",IF('EDT-1niveau'!F94="CLA","FRANCAIS"&amp;CHAR(10)&amp;"Culture littéraire et artistique",IF('EDT-1niveau'!F94="LO","FRANCAIS"&amp;CHAR(10)&amp;"Langage oral",IF('EDT-1niveau'!F94="L","FRANCAIS"&amp;CHAR(10)&amp;"Lexique",IF('EDT-1niveau'!F94="CM","MATHEMATIQUES"&amp;CHAR(10)&amp;"Calcul mental",IF('EDT-1niveau'!F94="GM","MATHEMATIQUES"&amp;CHAR(10)&amp;"Grandeurs et mesures",IF('EDT-1niveau'!F94="NC","MATHEMATIQUES"&amp;CHAR(10)&amp;"Nombres et calculs",IF('EDT-1niveau'!F94="EG","MATHEMATIQUES"&amp;CHAR(10)&amp;"Espace et Géométrie",IF('EDT-1niveau'!F94="S","Sciences et technologie",IF('EDT-1niveau'!F94="H","Histoire",IF('EDT-1niveau'!F94="Geo","Géographie",IF('EDT-1niveau'!F94="EMC","Enseig. mor. et civ.",IF('EDT-1niveau'!F94="EPS","Educ. phys. et sportive",IF('EDT-1niveau'!F94="EM","Educ. musicale",IF('EDT-1niveau'!F94="AP","Arts plastiques",IF('EDT-1niveau'!F94="HDA","Hist. des arts",IF('EDT-1niveau'!F94="QM","Questionner le monde",IF('EDT-1niveau'!F94="LV","Langue vivante",IF('EDT-1niveau'!F94="APC","Activ. pédag. complémentaires",""))))))))))))))))))))))))))</f>
        <v/>
      </c>
      <c r="P90" s="39" t="str">
        <f t="shared" si="8"/>
        <v/>
      </c>
    </row>
    <row r="91" spans="1:16" x14ac:dyDescent="0.3">
      <c r="A91" s="4" t="e">
        <f>IF('POUR COMMENCER'!$E$14&gt;=A90,A90+'POUR COMMENCER'!$H$29,"")</f>
        <v>#VALUE!</v>
      </c>
      <c r="B91" s="100" t="str">
        <f>'EDT-1niveau'!B95</f>
        <v/>
      </c>
      <c r="C91" s="14" t="str">
        <f>IF('EDT-1niveau'!B95="O","FRANCAIS"&amp;CHAR(10)&amp;"Orthographe",IF('EDT-1niveau'!B95="rec","RECREATION",IF('EDT-1niveau'!B95="p","Pause méridienne",IF('EDT-1niveau'!B95="G","FRANCAIS"&amp;CHAR(10)&amp;"Grammaire",IF('EDT-1niveau'!B95="E","FRANCAIS"&amp;CHAR(10)&amp;"Ecriture",IF('EDT-1niveau'!B95="M","MATHEMATIQUES",IF('EDT-1niveau'!B95="F","FRANCAIS",IF('EDT-1niveau'!B95="LC","FRANCAIS"&amp;CHAR(10)&amp;"Lecture et comp. de l'écrit",IF('EDT-1niveau'!B95="CLA","FRANCAIS"&amp;CHAR(10)&amp;"Culture littéraire et artistique",IF('EDT-1niveau'!B95="LO","FRANCAIS"&amp;CHAR(10)&amp;"Langage oral",IF('EDT-1niveau'!B95="L","FRANCAIS"&amp;CHAR(10)&amp;"Lexique",IF('EDT-1niveau'!B95="CM","MATHEMATIQUES"&amp;CHAR(10)&amp;"Calcul mental",IF('EDT-1niveau'!B95="GM","MATHEMATIQUES"&amp;CHAR(10)&amp;"Grandeurs et mesures",IF('EDT-1niveau'!B95="NC","MATHEMATIQUES"&amp;CHAR(10)&amp;"Nombres et calculs",IF('EDT-1niveau'!B95="EG","MATHEMATIQUES"&amp;CHAR(10)&amp;"Espace et Géométrie",IF('EDT-1niveau'!B95="S","Sciences et technologie",IF('EDT-1niveau'!B95="H","Histoire",IF('EDT-1niveau'!B95="Geo","Géographie",IF('EDT-1niveau'!B95="EMC","Enseig. mor. et civ.",IF('EDT-1niveau'!B95="EPS","Educ. phys. et sportive",IF('EDT-1niveau'!B95="EM","Educ. musicale",IF('EDT-1niveau'!B95="AP","Arts plastiques",IF('EDT-1niveau'!B95="HDA","Hist. des arts",IF('EDT-1niveau'!B95="QM","Questionner le monde",IF('EDT-1niveau'!B95="LV","Langue vivante",IF('EDT-1niveau'!B95="APC","Activ. pédag. complémentaires",""))))))))))))))))))))))))))</f>
        <v/>
      </c>
      <c r="D91" s="14" t="str">
        <f t="shared" si="5"/>
        <v/>
      </c>
      <c r="E91" s="100" t="str">
        <f>'EDT-1niveau'!C95</f>
        <v/>
      </c>
      <c r="F91" s="14" t="str">
        <f>IF('EDT-1niveau'!C95="O","FRANCAIS"&amp;CHAR(10)&amp;"Orthographe",IF('EDT-1niveau'!C95="rec","RECREATION",IF('EDT-1niveau'!C95="p","Pause méridienne",IF('EDT-1niveau'!C95="G","FRANCAIS"&amp;CHAR(10)&amp;"Grammaire",IF('EDT-1niveau'!C95="E","FRANCAIS"&amp;CHAR(10)&amp;"Ecriture",IF('EDT-1niveau'!C95="M","MATHEMATIQUES",IF('EDT-1niveau'!C95="F","FRANCAIS",IF('EDT-1niveau'!C95="LC","FRANCAIS"&amp;CHAR(10)&amp;"Lecture et comp. de l'écrit",IF('EDT-1niveau'!C95="CLA","FRANCAIS"&amp;CHAR(10)&amp;"Culture littéraire et artistique",IF('EDT-1niveau'!C95="LO","FRANCAIS"&amp;CHAR(10)&amp;"Langage oral",IF('EDT-1niveau'!C95="L","FRANCAIS"&amp;CHAR(10)&amp;"Lexique",IF('EDT-1niveau'!C95="CM","MATHEMATIQUES"&amp;CHAR(10)&amp;"Calcul mental",IF('EDT-1niveau'!C95="GM","MATHEMATIQUES"&amp;CHAR(10)&amp;"Grandeurs et mesures",IF('EDT-1niveau'!C95="NC","MATHEMATIQUES"&amp;CHAR(10)&amp;"Nombres et calculs",IF('EDT-1niveau'!C95="EG","MATHEMATIQUES"&amp;CHAR(10)&amp;"Espace et Géométrie",IF('EDT-1niveau'!C95="S","Sciences et technologie",IF('EDT-1niveau'!C95="H","Histoire",IF('EDT-1niveau'!C95="Geo","Géographie",IF('EDT-1niveau'!C95="EMC","Enseig. mor. et civ.",IF('EDT-1niveau'!C95="EPS","Educ. phys. et sportive",IF('EDT-1niveau'!C95="EM","Educ. musicale",IF('EDT-1niveau'!C95="AP","Arts plastiques",IF('EDT-1niveau'!C95="HDA","Hist. des arts",IF('EDT-1niveau'!C95="QM","Questionner le monde",IF('EDT-1niveau'!C95="LV","Langue vivante",IF('EDT-1niveau'!C95="APC","Activ. pédag. complémentaires",""))))))))))))))))))))))))))</f>
        <v/>
      </c>
      <c r="G91" s="14" t="str">
        <f t="shared" si="6"/>
        <v/>
      </c>
      <c r="H91" s="100" t="str">
        <f>'EDT-1niveau'!D95</f>
        <v/>
      </c>
      <c r="I91" s="14" t="str">
        <f>IF('EDT-1niveau'!D95="O","FRANCAIS"&amp;CHAR(10)&amp;"Orthographe",IF('EDT-1niveau'!D95="rec","RECREATION",IF('EDT-1niveau'!D95="p","Pause méridienne",IF('EDT-1niveau'!D95="G","FRANCAIS"&amp;CHAR(10)&amp;"Grammaire",IF('EDT-1niveau'!D95="E","FRANCAIS"&amp;CHAR(10)&amp;"Ecriture",IF('EDT-1niveau'!D95="M","MATHEMATIQUES",IF('EDT-1niveau'!D95="F","FRANCAIS",IF('EDT-1niveau'!D95="LC","FRANCAIS"&amp;CHAR(10)&amp;"Lecture et comp. de l'écrit",IF('EDT-1niveau'!D95="CLA","FRANCAIS"&amp;CHAR(10)&amp;"Culture littéraire et artistique",IF('EDT-1niveau'!D95="LO","FRANCAIS"&amp;CHAR(10)&amp;"Langage oral",IF('EDT-1niveau'!D95="L","FRANCAIS"&amp;CHAR(10)&amp;"Lexique",IF('EDT-1niveau'!D95="CM","MATHEMATIQUES"&amp;CHAR(10)&amp;"Calcul mental",IF('EDT-1niveau'!D95="GM","MATHEMATIQUES"&amp;CHAR(10)&amp;"Grandeurs et mesures",IF('EDT-1niveau'!D95="NC","MATHEMATIQUES"&amp;CHAR(10)&amp;"Nombres et calculs",IF('EDT-1niveau'!D95="EG","MATHEMATIQUES"&amp;CHAR(10)&amp;"Espace et Géométrie",IF('EDT-1niveau'!D95="S","Sciences et technologie",IF('EDT-1niveau'!D95="H","Histoire",IF('EDT-1niveau'!D95="Geo","Géographie",IF('EDT-1niveau'!D95="EMC","Enseig. mor. et civ.",IF('EDT-1niveau'!D95="EPS","Educ. phys. et sportive",IF('EDT-1niveau'!D95="EM","Educ. musicale",IF('EDT-1niveau'!D95="AP","Arts plastiques",IF('EDT-1niveau'!D95="HDA","Hist. des arts",IF('EDT-1niveau'!D95="QM","Questionner le monde",IF('EDT-1niveau'!D95="LV","Langue vivante",IF('EDT-1niveau'!D95="APC","Activ. pédag. complémentaires",""))))))))))))))))))))))))))</f>
        <v/>
      </c>
      <c r="J91" s="14" t="str">
        <f t="shared" si="9"/>
        <v/>
      </c>
      <c r="K91" s="100" t="str">
        <f>'EDT-1niveau'!E95</f>
        <v/>
      </c>
      <c r="L91" s="14" t="str">
        <f>IF('EDT-1niveau'!E95="O","FRANCAIS"&amp;CHAR(10)&amp;"Orthographe",IF('EDT-1niveau'!E95="rec","RECREATION",IF('EDT-1niveau'!E95="p","Pause méridienne",IF('EDT-1niveau'!E95="G","FRANCAIS"&amp;CHAR(10)&amp;"Grammaire",IF('EDT-1niveau'!E95="E","FRANCAIS"&amp;CHAR(10)&amp;"Ecriture",IF('EDT-1niveau'!E95="M","MATHEMATIQUES",IF('EDT-1niveau'!E95="F","FRANCAIS",IF('EDT-1niveau'!E95="LC","FRANCAIS"&amp;CHAR(10)&amp;"Lecture et comp. de l'écrit",IF('EDT-1niveau'!E95="CLA","FRANCAIS"&amp;CHAR(10)&amp;"Culture littéraire et artistique",IF('EDT-1niveau'!E95="LO","FRANCAIS"&amp;CHAR(10)&amp;"Langage oral",IF('EDT-1niveau'!E95="L","FRANCAIS"&amp;CHAR(10)&amp;"Lexique",IF('EDT-1niveau'!E95="CM","MATHEMATIQUES"&amp;CHAR(10)&amp;"Calcul mental",IF('EDT-1niveau'!E95="GM","MATHEMATIQUES"&amp;CHAR(10)&amp;"Grandeurs et mesures",IF('EDT-1niveau'!E95="NC","MATHEMATIQUES"&amp;CHAR(10)&amp;"Nombres et calculs",IF('EDT-1niveau'!E95="EG","MATHEMATIQUES"&amp;CHAR(10)&amp;"Espace et Géométrie",IF('EDT-1niveau'!E95="S","Sciences et technologie",IF('EDT-1niveau'!E95="H","Histoire",IF('EDT-1niveau'!E95="Geo","Géographie",IF('EDT-1niveau'!E95="EMC","Enseig. mor. et civ.",IF('EDT-1niveau'!E95="EPS","Educ. phys. et sportive",IF('EDT-1niveau'!E95="EM","Educ. musicale",IF('EDT-1niveau'!E95="AP","Arts plastiques",IF('EDT-1niveau'!E95="HDA","Hist. des arts",IF('EDT-1niveau'!E95="QM","Questionner le monde",IF('EDT-1niveau'!E95="LV","Langue vivante",IF('EDT-1niveau'!E95="APC","Activ. pédag. complémentaires",""))))))))))))))))))))))))))</f>
        <v/>
      </c>
      <c r="M91" s="14" t="str">
        <f t="shared" si="7"/>
        <v/>
      </c>
      <c r="N91" s="100" t="str">
        <f>'EDT-1niveau'!F95</f>
        <v/>
      </c>
      <c r="O91" s="14" t="str">
        <f>IF('EDT-1niveau'!F95="O","FRANCAIS"&amp;CHAR(10)&amp;"Orthographe",IF('EDT-1niveau'!F95="rec","RECREATION",IF('EDT-1niveau'!F95="p","Pause méridienne",IF('EDT-1niveau'!F95="G","FRANCAIS"&amp;CHAR(10)&amp;"Grammaire",IF('EDT-1niveau'!F95="E","FRANCAIS"&amp;CHAR(10)&amp;"Ecriture",IF('EDT-1niveau'!F95="M","MATHEMATIQUES",IF('EDT-1niveau'!F95="F","FRANCAIS",IF('EDT-1niveau'!F95="LC","FRANCAIS"&amp;CHAR(10)&amp;"Lecture et comp. de l'écrit",IF('EDT-1niveau'!F95="CLA","FRANCAIS"&amp;CHAR(10)&amp;"Culture littéraire et artistique",IF('EDT-1niveau'!F95="LO","FRANCAIS"&amp;CHAR(10)&amp;"Langage oral",IF('EDT-1niveau'!F95="L","FRANCAIS"&amp;CHAR(10)&amp;"Lexique",IF('EDT-1niveau'!F95="CM","MATHEMATIQUES"&amp;CHAR(10)&amp;"Calcul mental",IF('EDT-1niveau'!F95="GM","MATHEMATIQUES"&amp;CHAR(10)&amp;"Grandeurs et mesures",IF('EDT-1niveau'!F95="NC","MATHEMATIQUES"&amp;CHAR(10)&amp;"Nombres et calculs",IF('EDT-1niveau'!F95="EG","MATHEMATIQUES"&amp;CHAR(10)&amp;"Espace et Géométrie",IF('EDT-1niveau'!F95="S","Sciences et technologie",IF('EDT-1niveau'!F95="H","Histoire",IF('EDT-1niveau'!F95="Geo","Géographie",IF('EDT-1niveau'!F95="EMC","Enseig. mor. et civ.",IF('EDT-1niveau'!F95="EPS","Educ. phys. et sportive",IF('EDT-1niveau'!F95="EM","Educ. musicale",IF('EDT-1niveau'!F95="AP","Arts plastiques",IF('EDT-1niveau'!F95="HDA","Hist. des arts",IF('EDT-1niveau'!F95="QM","Questionner le monde",IF('EDT-1niveau'!F95="LV","Langue vivante",IF('EDT-1niveau'!F95="APC","Activ. pédag. complémentaires",""))))))))))))))))))))))))))</f>
        <v/>
      </c>
      <c r="P91" s="39" t="str">
        <f t="shared" si="8"/>
        <v/>
      </c>
    </row>
    <row r="92" spans="1:16" x14ac:dyDescent="0.3">
      <c r="A92" s="4" t="e">
        <f>IF('POUR COMMENCER'!$E$14&gt;=A91,A91+'POUR COMMENCER'!$H$29,"")</f>
        <v>#VALUE!</v>
      </c>
      <c r="B92" s="100" t="str">
        <f>'EDT-1niveau'!B96</f>
        <v/>
      </c>
      <c r="C92" s="14" t="str">
        <f>IF('EDT-1niveau'!B96="O","FRANCAIS"&amp;CHAR(10)&amp;"Orthographe",IF('EDT-1niveau'!B96="rec","RECREATION",IF('EDT-1niveau'!B96="p","Pause méridienne",IF('EDT-1niveau'!B96="G","FRANCAIS"&amp;CHAR(10)&amp;"Grammaire",IF('EDT-1niveau'!B96="E","FRANCAIS"&amp;CHAR(10)&amp;"Ecriture",IF('EDT-1niveau'!B96="M","MATHEMATIQUES",IF('EDT-1niveau'!B96="F","FRANCAIS",IF('EDT-1niveau'!B96="LC","FRANCAIS"&amp;CHAR(10)&amp;"Lecture et comp. de l'écrit",IF('EDT-1niveau'!B96="CLA","FRANCAIS"&amp;CHAR(10)&amp;"Culture littéraire et artistique",IF('EDT-1niveau'!B96="LO","FRANCAIS"&amp;CHAR(10)&amp;"Langage oral",IF('EDT-1niveau'!B96="L","FRANCAIS"&amp;CHAR(10)&amp;"Lexique",IF('EDT-1niveau'!B96="CM","MATHEMATIQUES"&amp;CHAR(10)&amp;"Calcul mental",IF('EDT-1niveau'!B96="GM","MATHEMATIQUES"&amp;CHAR(10)&amp;"Grandeurs et mesures",IF('EDT-1niveau'!B96="NC","MATHEMATIQUES"&amp;CHAR(10)&amp;"Nombres et calculs",IF('EDT-1niveau'!B96="EG","MATHEMATIQUES"&amp;CHAR(10)&amp;"Espace et Géométrie",IF('EDT-1niveau'!B96="S","Sciences et technologie",IF('EDT-1niveau'!B96="H","Histoire",IF('EDT-1niveau'!B96="Geo","Géographie",IF('EDT-1niveau'!B96="EMC","Enseig. mor. et civ.",IF('EDT-1niveau'!B96="EPS","Educ. phys. et sportive",IF('EDT-1niveau'!B96="EM","Educ. musicale",IF('EDT-1niveau'!B96="AP","Arts plastiques",IF('EDT-1niveau'!B96="HDA","Hist. des arts",IF('EDT-1niveau'!B96="QM","Questionner le monde",IF('EDT-1niveau'!B96="LV","Langue vivante",IF('EDT-1niveau'!B96="APC","Activ. pédag. complémentaires",""))))))))))))))))))))))))))</f>
        <v/>
      </c>
      <c r="D92" s="14" t="str">
        <f t="shared" si="5"/>
        <v/>
      </c>
      <c r="E92" s="100" t="str">
        <f>'EDT-1niveau'!C96</f>
        <v/>
      </c>
      <c r="F92" s="14" t="str">
        <f>IF('EDT-1niveau'!C96="O","FRANCAIS"&amp;CHAR(10)&amp;"Orthographe",IF('EDT-1niveau'!C96="rec","RECREATION",IF('EDT-1niveau'!C96="p","Pause méridienne",IF('EDT-1niveau'!C96="G","FRANCAIS"&amp;CHAR(10)&amp;"Grammaire",IF('EDT-1niveau'!C96="E","FRANCAIS"&amp;CHAR(10)&amp;"Ecriture",IF('EDT-1niveau'!C96="M","MATHEMATIQUES",IF('EDT-1niveau'!C96="F","FRANCAIS",IF('EDT-1niveau'!C96="LC","FRANCAIS"&amp;CHAR(10)&amp;"Lecture et comp. de l'écrit",IF('EDT-1niveau'!C96="CLA","FRANCAIS"&amp;CHAR(10)&amp;"Culture littéraire et artistique",IF('EDT-1niveau'!C96="LO","FRANCAIS"&amp;CHAR(10)&amp;"Langage oral",IF('EDT-1niveau'!C96="L","FRANCAIS"&amp;CHAR(10)&amp;"Lexique",IF('EDT-1niveau'!C96="CM","MATHEMATIQUES"&amp;CHAR(10)&amp;"Calcul mental",IF('EDT-1niveau'!C96="GM","MATHEMATIQUES"&amp;CHAR(10)&amp;"Grandeurs et mesures",IF('EDT-1niveau'!C96="NC","MATHEMATIQUES"&amp;CHAR(10)&amp;"Nombres et calculs",IF('EDT-1niveau'!C96="EG","MATHEMATIQUES"&amp;CHAR(10)&amp;"Espace et Géométrie",IF('EDT-1niveau'!C96="S","Sciences et technologie",IF('EDT-1niveau'!C96="H","Histoire",IF('EDT-1niveau'!C96="Geo","Géographie",IF('EDT-1niveau'!C96="EMC","Enseig. mor. et civ.",IF('EDT-1niveau'!C96="EPS","Educ. phys. et sportive",IF('EDT-1niveau'!C96="EM","Educ. musicale",IF('EDT-1niveau'!C96="AP","Arts plastiques",IF('EDT-1niveau'!C96="HDA","Hist. des arts",IF('EDT-1niveau'!C96="QM","Questionner le monde",IF('EDT-1niveau'!C96="LV","Langue vivante",IF('EDT-1niveau'!C96="APC","Activ. pédag. complémentaires",""))))))))))))))))))))))))))</f>
        <v/>
      </c>
      <c r="G92" s="14" t="str">
        <f t="shared" si="6"/>
        <v/>
      </c>
      <c r="H92" s="100" t="str">
        <f>'EDT-1niveau'!D96</f>
        <v/>
      </c>
      <c r="I92" s="14" t="str">
        <f>IF('EDT-1niveau'!D96="O","FRANCAIS"&amp;CHAR(10)&amp;"Orthographe",IF('EDT-1niveau'!D96="rec","RECREATION",IF('EDT-1niveau'!D96="p","Pause méridienne",IF('EDT-1niveau'!D96="G","FRANCAIS"&amp;CHAR(10)&amp;"Grammaire",IF('EDT-1niveau'!D96="E","FRANCAIS"&amp;CHAR(10)&amp;"Ecriture",IF('EDT-1niveau'!D96="M","MATHEMATIQUES",IF('EDT-1niveau'!D96="F","FRANCAIS",IF('EDT-1niveau'!D96="LC","FRANCAIS"&amp;CHAR(10)&amp;"Lecture et comp. de l'écrit",IF('EDT-1niveau'!D96="CLA","FRANCAIS"&amp;CHAR(10)&amp;"Culture littéraire et artistique",IF('EDT-1niveau'!D96="LO","FRANCAIS"&amp;CHAR(10)&amp;"Langage oral",IF('EDT-1niveau'!D96="L","FRANCAIS"&amp;CHAR(10)&amp;"Lexique",IF('EDT-1niveau'!D96="CM","MATHEMATIQUES"&amp;CHAR(10)&amp;"Calcul mental",IF('EDT-1niveau'!D96="GM","MATHEMATIQUES"&amp;CHAR(10)&amp;"Grandeurs et mesures",IF('EDT-1niveau'!D96="NC","MATHEMATIQUES"&amp;CHAR(10)&amp;"Nombres et calculs",IF('EDT-1niveau'!D96="EG","MATHEMATIQUES"&amp;CHAR(10)&amp;"Espace et Géométrie",IF('EDT-1niveau'!D96="S","Sciences et technologie",IF('EDT-1niveau'!D96="H","Histoire",IF('EDT-1niveau'!D96="Geo","Géographie",IF('EDT-1niveau'!D96="EMC","Enseig. mor. et civ.",IF('EDT-1niveau'!D96="EPS","Educ. phys. et sportive",IF('EDT-1niveau'!D96="EM","Educ. musicale",IF('EDT-1niveau'!D96="AP","Arts plastiques",IF('EDT-1niveau'!D96="HDA","Hist. des arts",IF('EDT-1niveau'!D96="QM","Questionner le monde",IF('EDT-1niveau'!D96="LV","Langue vivante",IF('EDT-1niveau'!D96="APC","Activ. pédag. complémentaires",""))))))))))))))))))))))))))</f>
        <v/>
      </c>
      <c r="J92" s="14" t="str">
        <f t="shared" si="9"/>
        <v/>
      </c>
      <c r="K92" s="100" t="str">
        <f>'EDT-1niveau'!E96</f>
        <v/>
      </c>
      <c r="L92" s="14" t="str">
        <f>IF('EDT-1niveau'!E96="O","FRANCAIS"&amp;CHAR(10)&amp;"Orthographe",IF('EDT-1niveau'!E96="rec","RECREATION",IF('EDT-1niveau'!E96="p","Pause méridienne",IF('EDT-1niveau'!E96="G","FRANCAIS"&amp;CHAR(10)&amp;"Grammaire",IF('EDT-1niveau'!E96="E","FRANCAIS"&amp;CHAR(10)&amp;"Ecriture",IF('EDT-1niveau'!E96="M","MATHEMATIQUES",IF('EDT-1niveau'!E96="F","FRANCAIS",IF('EDT-1niveau'!E96="LC","FRANCAIS"&amp;CHAR(10)&amp;"Lecture et comp. de l'écrit",IF('EDT-1niveau'!E96="CLA","FRANCAIS"&amp;CHAR(10)&amp;"Culture littéraire et artistique",IF('EDT-1niveau'!E96="LO","FRANCAIS"&amp;CHAR(10)&amp;"Langage oral",IF('EDT-1niveau'!E96="L","FRANCAIS"&amp;CHAR(10)&amp;"Lexique",IF('EDT-1niveau'!E96="CM","MATHEMATIQUES"&amp;CHAR(10)&amp;"Calcul mental",IF('EDT-1niveau'!E96="GM","MATHEMATIQUES"&amp;CHAR(10)&amp;"Grandeurs et mesures",IF('EDT-1niveau'!E96="NC","MATHEMATIQUES"&amp;CHAR(10)&amp;"Nombres et calculs",IF('EDT-1niveau'!E96="EG","MATHEMATIQUES"&amp;CHAR(10)&amp;"Espace et Géométrie",IF('EDT-1niveau'!E96="S","Sciences et technologie",IF('EDT-1niveau'!E96="H","Histoire",IF('EDT-1niveau'!E96="Geo","Géographie",IF('EDT-1niveau'!E96="EMC","Enseig. mor. et civ.",IF('EDT-1niveau'!E96="EPS","Educ. phys. et sportive",IF('EDT-1niveau'!E96="EM","Educ. musicale",IF('EDT-1niveau'!E96="AP","Arts plastiques",IF('EDT-1niveau'!E96="HDA","Hist. des arts",IF('EDT-1niveau'!E96="QM","Questionner le monde",IF('EDT-1niveau'!E96="LV","Langue vivante",IF('EDT-1niveau'!E96="APC","Activ. pédag. complémentaires",""))))))))))))))))))))))))))</f>
        <v/>
      </c>
      <c r="M92" s="14" t="str">
        <f t="shared" si="7"/>
        <v/>
      </c>
      <c r="N92" s="100" t="str">
        <f>'EDT-1niveau'!F96</f>
        <v/>
      </c>
      <c r="O92" s="14" t="str">
        <f>IF('EDT-1niveau'!F96="O","FRANCAIS"&amp;CHAR(10)&amp;"Orthographe",IF('EDT-1niveau'!F96="rec","RECREATION",IF('EDT-1niveau'!F96="p","Pause méridienne",IF('EDT-1niveau'!F96="G","FRANCAIS"&amp;CHAR(10)&amp;"Grammaire",IF('EDT-1niveau'!F96="E","FRANCAIS"&amp;CHAR(10)&amp;"Ecriture",IF('EDT-1niveau'!F96="M","MATHEMATIQUES",IF('EDT-1niveau'!F96="F","FRANCAIS",IF('EDT-1niveau'!F96="LC","FRANCAIS"&amp;CHAR(10)&amp;"Lecture et comp. de l'écrit",IF('EDT-1niveau'!F96="CLA","FRANCAIS"&amp;CHAR(10)&amp;"Culture littéraire et artistique",IF('EDT-1niveau'!F96="LO","FRANCAIS"&amp;CHAR(10)&amp;"Langage oral",IF('EDT-1niveau'!F96="L","FRANCAIS"&amp;CHAR(10)&amp;"Lexique",IF('EDT-1niveau'!F96="CM","MATHEMATIQUES"&amp;CHAR(10)&amp;"Calcul mental",IF('EDT-1niveau'!F96="GM","MATHEMATIQUES"&amp;CHAR(10)&amp;"Grandeurs et mesures",IF('EDT-1niveau'!F96="NC","MATHEMATIQUES"&amp;CHAR(10)&amp;"Nombres et calculs",IF('EDT-1niveau'!F96="EG","MATHEMATIQUES"&amp;CHAR(10)&amp;"Espace et Géométrie",IF('EDT-1niveau'!F96="S","Sciences et technologie",IF('EDT-1niveau'!F96="H","Histoire",IF('EDT-1niveau'!F96="Geo","Géographie",IF('EDT-1niveau'!F96="EMC","Enseig. mor. et civ.",IF('EDT-1niveau'!F96="EPS","Educ. phys. et sportive",IF('EDT-1niveau'!F96="EM","Educ. musicale",IF('EDT-1niveau'!F96="AP","Arts plastiques",IF('EDT-1niveau'!F96="HDA","Hist. des arts",IF('EDT-1niveau'!F96="QM","Questionner le monde",IF('EDT-1niveau'!F96="LV","Langue vivante",IF('EDT-1niveau'!F96="APC","Activ. pédag. complémentaires",""))))))))))))))))))))))))))</f>
        <v/>
      </c>
      <c r="P92" s="39" t="str">
        <f t="shared" si="8"/>
        <v/>
      </c>
    </row>
    <row r="93" spans="1:16" x14ac:dyDescent="0.3">
      <c r="A93" s="4" t="e">
        <f>IF('POUR COMMENCER'!$E$14&gt;=A92,A92+'POUR COMMENCER'!$H$29,"")</f>
        <v>#VALUE!</v>
      </c>
      <c r="B93" s="100" t="str">
        <f>'EDT-1niveau'!B97</f>
        <v/>
      </c>
      <c r="C93" s="14" t="str">
        <f>IF('EDT-1niveau'!B97="O","FRANCAIS"&amp;CHAR(10)&amp;"Orthographe",IF('EDT-1niveau'!B97="rec","RECREATION",IF('EDT-1niveau'!B97="p","Pause méridienne",IF('EDT-1niveau'!B97="G","FRANCAIS"&amp;CHAR(10)&amp;"Grammaire",IF('EDT-1niveau'!B97="E","FRANCAIS"&amp;CHAR(10)&amp;"Ecriture",IF('EDT-1niveau'!B97="M","MATHEMATIQUES",IF('EDT-1niveau'!B97="F","FRANCAIS",IF('EDT-1niveau'!B97="LC","FRANCAIS"&amp;CHAR(10)&amp;"Lecture et comp. de l'écrit",IF('EDT-1niveau'!B97="CLA","FRANCAIS"&amp;CHAR(10)&amp;"Culture littéraire et artistique",IF('EDT-1niveau'!B97="LO","FRANCAIS"&amp;CHAR(10)&amp;"Langage oral",IF('EDT-1niveau'!B97="L","FRANCAIS"&amp;CHAR(10)&amp;"Lexique",IF('EDT-1niveau'!B97="CM","MATHEMATIQUES"&amp;CHAR(10)&amp;"Calcul mental",IF('EDT-1niveau'!B97="GM","MATHEMATIQUES"&amp;CHAR(10)&amp;"Grandeurs et mesures",IF('EDT-1niveau'!B97="NC","MATHEMATIQUES"&amp;CHAR(10)&amp;"Nombres et calculs",IF('EDT-1niveau'!B97="EG","MATHEMATIQUES"&amp;CHAR(10)&amp;"Espace et Géométrie",IF('EDT-1niveau'!B97="S","Sciences et technologie",IF('EDT-1niveau'!B97="H","Histoire",IF('EDT-1niveau'!B97="Geo","Géographie",IF('EDT-1niveau'!B97="EMC","Enseig. mor. et civ.",IF('EDT-1niveau'!B97="EPS","Educ. phys. et sportive",IF('EDT-1niveau'!B97="EM","Educ. musicale",IF('EDT-1niveau'!B97="AP","Arts plastiques",IF('EDT-1niveau'!B97="HDA","Hist. des arts",IF('EDT-1niveau'!B97="QM","Questionner le monde",IF('EDT-1niveau'!B97="LV","Langue vivante",IF('EDT-1niveau'!B97="APC","Activ. pédag. complémentaires",""))))))))))))))))))))))))))</f>
        <v/>
      </c>
      <c r="D93" s="14" t="str">
        <f t="shared" si="5"/>
        <v/>
      </c>
      <c r="E93" s="100" t="str">
        <f>'EDT-1niveau'!C97</f>
        <v/>
      </c>
      <c r="F93" s="14" t="str">
        <f>IF('EDT-1niveau'!C97="O","FRANCAIS"&amp;CHAR(10)&amp;"Orthographe",IF('EDT-1niveau'!C97="rec","RECREATION",IF('EDT-1niveau'!C97="p","Pause méridienne",IF('EDT-1niveau'!C97="G","FRANCAIS"&amp;CHAR(10)&amp;"Grammaire",IF('EDT-1niveau'!C97="E","FRANCAIS"&amp;CHAR(10)&amp;"Ecriture",IF('EDT-1niveau'!C97="M","MATHEMATIQUES",IF('EDT-1niveau'!C97="F","FRANCAIS",IF('EDT-1niveau'!C97="LC","FRANCAIS"&amp;CHAR(10)&amp;"Lecture et comp. de l'écrit",IF('EDT-1niveau'!C97="CLA","FRANCAIS"&amp;CHAR(10)&amp;"Culture littéraire et artistique",IF('EDT-1niveau'!C97="LO","FRANCAIS"&amp;CHAR(10)&amp;"Langage oral",IF('EDT-1niveau'!C97="L","FRANCAIS"&amp;CHAR(10)&amp;"Lexique",IF('EDT-1niveau'!C97="CM","MATHEMATIQUES"&amp;CHAR(10)&amp;"Calcul mental",IF('EDT-1niveau'!C97="GM","MATHEMATIQUES"&amp;CHAR(10)&amp;"Grandeurs et mesures",IF('EDT-1niveau'!C97="NC","MATHEMATIQUES"&amp;CHAR(10)&amp;"Nombres et calculs",IF('EDT-1niveau'!C97="EG","MATHEMATIQUES"&amp;CHAR(10)&amp;"Espace et Géométrie",IF('EDT-1niveau'!C97="S","Sciences et technologie",IF('EDT-1niveau'!C97="H","Histoire",IF('EDT-1niveau'!C97="Geo","Géographie",IF('EDT-1niveau'!C97="EMC","Enseig. mor. et civ.",IF('EDT-1niveau'!C97="EPS","Educ. phys. et sportive",IF('EDT-1niveau'!C97="EM","Educ. musicale",IF('EDT-1niveau'!C97="AP","Arts plastiques",IF('EDT-1niveau'!C97="HDA","Hist. des arts",IF('EDT-1niveau'!C97="QM","Questionner le monde",IF('EDT-1niveau'!C97="LV","Langue vivante",IF('EDT-1niveau'!C97="APC","Activ. pédag. complémentaires",""))))))))))))))))))))))))))</f>
        <v/>
      </c>
      <c r="G93" s="14" t="str">
        <f t="shared" si="6"/>
        <v/>
      </c>
      <c r="H93" s="100" t="str">
        <f>'EDT-1niveau'!D97</f>
        <v/>
      </c>
      <c r="I93" s="14" t="str">
        <f>IF('EDT-1niveau'!D97="O","FRANCAIS"&amp;CHAR(10)&amp;"Orthographe",IF('EDT-1niveau'!D97="rec","RECREATION",IF('EDT-1niveau'!D97="p","Pause méridienne",IF('EDT-1niveau'!D97="G","FRANCAIS"&amp;CHAR(10)&amp;"Grammaire",IF('EDT-1niveau'!D97="E","FRANCAIS"&amp;CHAR(10)&amp;"Ecriture",IF('EDT-1niveau'!D97="M","MATHEMATIQUES",IF('EDT-1niveau'!D97="F","FRANCAIS",IF('EDT-1niveau'!D97="LC","FRANCAIS"&amp;CHAR(10)&amp;"Lecture et comp. de l'écrit",IF('EDT-1niveau'!D97="CLA","FRANCAIS"&amp;CHAR(10)&amp;"Culture littéraire et artistique",IF('EDT-1niveau'!D97="LO","FRANCAIS"&amp;CHAR(10)&amp;"Langage oral",IF('EDT-1niveau'!D97="L","FRANCAIS"&amp;CHAR(10)&amp;"Lexique",IF('EDT-1niveau'!D97="CM","MATHEMATIQUES"&amp;CHAR(10)&amp;"Calcul mental",IF('EDT-1niveau'!D97="GM","MATHEMATIQUES"&amp;CHAR(10)&amp;"Grandeurs et mesures",IF('EDT-1niveau'!D97="NC","MATHEMATIQUES"&amp;CHAR(10)&amp;"Nombres et calculs",IF('EDT-1niveau'!D97="EG","MATHEMATIQUES"&amp;CHAR(10)&amp;"Espace et Géométrie",IF('EDT-1niveau'!D97="S","Sciences et technologie",IF('EDT-1niveau'!D97="H","Histoire",IF('EDT-1niveau'!D97="Geo","Géographie",IF('EDT-1niveau'!D97="EMC","Enseig. mor. et civ.",IF('EDT-1niveau'!D97="EPS","Educ. phys. et sportive",IF('EDT-1niveau'!D97="EM","Educ. musicale",IF('EDT-1niveau'!D97="AP","Arts plastiques",IF('EDT-1niveau'!D97="HDA","Hist. des arts",IF('EDT-1niveau'!D97="QM","Questionner le monde",IF('EDT-1niveau'!D97="LV","Langue vivante",IF('EDT-1niveau'!D97="APC","Activ. pédag. complémentaires",""))))))))))))))))))))))))))</f>
        <v/>
      </c>
      <c r="J93" s="14" t="str">
        <f t="shared" si="9"/>
        <v/>
      </c>
      <c r="K93" s="100" t="str">
        <f>'EDT-1niveau'!E97</f>
        <v/>
      </c>
      <c r="L93" s="14" t="str">
        <f>IF('EDT-1niveau'!E97="O","FRANCAIS"&amp;CHAR(10)&amp;"Orthographe",IF('EDT-1niveau'!E97="rec","RECREATION",IF('EDT-1niveau'!E97="p","Pause méridienne",IF('EDT-1niveau'!E97="G","FRANCAIS"&amp;CHAR(10)&amp;"Grammaire",IF('EDT-1niveau'!E97="E","FRANCAIS"&amp;CHAR(10)&amp;"Ecriture",IF('EDT-1niveau'!E97="M","MATHEMATIQUES",IF('EDT-1niveau'!E97="F","FRANCAIS",IF('EDT-1niveau'!E97="LC","FRANCAIS"&amp;CHAR(10)&amp;"Lecture et comp. de l'écrit",IF('EDT-1niveau'!E97="CLA","FRANCAIS"&amp;CHAR(10)&amp;"Culture littéraire et artistique",IF('EDT-1niveau'!E97="LO","FRANCAIS"&amp;CHAR(10)&amp;"Langage oral",IF('EDT-1niveau'!E97="L","FRANCAIS"&amp;CHAR(10)&amp;"Lexique",IF('EDT-1niveau'!E97="CM","MATHEMATIQUES"&amp;CHAR(10)&amp;"Calcul mental",IF('EDT-1niveau'!E97="GM","MATHEMATIQUES"&amp;CHAR(10)&amp;"Grandeurs et mesures",IF('EDT-1niveau'!E97="NC","MATHEMATIQUES"&amp;CHAR(10)&amp;"Nombres et calculs",IF('EDT-1niveau'!E97="EG","MATHEMATIQUES"&amp;CHAR(10)&amp;"Espace et Géométrie",IF('EDT-1niveau'!E97="S","Sciences et technologie",IF('EDT-1niveau'!E97="H","Histoire",IF('EDT-1niveau'!E97="Geo","Géographie",IF('EDT-1niveau'!E97="EMC","Enseig. mor. et civ.",IF('EDT-1niveau'!E97="EPS","Educ. phys. et sportive",IF('EDT-1niveau'!E97="EM","Educ. musicale",IF('EDT-1niveau'!E97="AP","Arts plastiques",IF('EDT-1niveau'!E97="HDA","Hist. des arts",IF('EDT-1niveau'!E97="QM","Questionner le monde",IF('EDT-1niveau'!E97="LV","Langue vivante",IF('EDT-1niveau'!E97="APC","Activ. pédag. complémentaires",""))))))))))))))))))))))))))</f>
        <v/>
      </c>
      <c r="M93" s="14" t="str">
        <f t="shared" si="7"/>
        <v/>
      </c>
      <c r="N93" s="100" t="str">
        <f>'EDT-1niveau'!F97</f>
        <v/>
      </c>
      <c r="O93" s="14" t="str">
        <f>IF('EDT-1niveau'!F97="O","FRANCAIS"&amp;CHAR(10)&amp;"Orthographe",IF('EDT-1niveau'!F97="rec","RECREATION",IF('EDT-1niveau'!F97="p","Pause méridienne",IF('EDT-1niveau'!F97="G","FRANCAIS"&amp;CHAR(10)&amp;"Grammaire",IF('EDT-1niveau'!F97="E","FRANCAIS"&amp;CHAR(10)&amp;"Ecriture",IF('EDT-1niveau'!F97="M","MATHEMATIQUES",IF('EDT-1niveau'!F97="F","FRANCAIS",IF('EDT-1niveau'!F97="LC","FRANCAIS"&amp;CHAR(10)&amp;"Lecture et comp. de l'écrit",IF('EDT-1niveau'!F97="CLA","FRANCAIS"&amp;CHAR(10)&amp;"Culture littéraire et artistique",IF('EDT-1niveau'!F97="LO","FRANCAIS"&amp;CHAR(10)&amp;"Langage oral",IF('EDT-1niveau'!F97="L","FRANCAIS"&amp;CHAR(10)&amp;"Lexique",IF('EDT-1niveau'!F97="CM","MATHEMATIQUES"&amp;CHAR(10)&amp;"Calcul mental",IF('EDT-1niveau'!F97="GM","MATHEMATIQUES"&amp;CHAR(10)&amp;"Grandeurs et mesures",IF('EDT-1niveau'!F97="NC","MATHEMATIQUES"&amp;CHAR(10)&amp;"Nombres et calculs",IF('EDT-1niveau'!F97="EG","MATHEMATIQUES"&amp;CHAR(10)&amp;"Espace et Géométrie",IF('EDT-1niveau'!F97="S","Sciences et technologie",IF('EDT-1niveau'!F97="H","Histoire",IF('EDT-1niveau'!F97="Geo","Géographie",IF('EDT-1niveau'!F97="EMC","Enseig. mor. et civ.",IF('EDT-1niveau'!F97="EPS","Educ. phys. et sportive",IF('EDT-1niveau'!F97="EM","Educ. musicale",IF('EDT-1niveau'!F97="AP","Arts plastiques",IF('EDT-1niveau'!F97="HDA","Hist. des arts",IF('EDT-1niveau'!F97="QM","Questionner le monde",IF('EDT-1niveau'!F97="LV","Langue vivante",IF('EDT-1niveau'!F97="APC","Activ. pédag. complémentaires",""))))))))))))))))))))))))))</f>
        <v/>
      </c>
      <c r="P93" s="39" t="str">
        <f t="shared" si="8"/>
        <v/>
      </c>
    </row>
    <row r="94" spans="1:16" x14ac:dyDescent="0.3">
      <c r="A94" s="4" t="e">
        <f>IF('POUR COMMENCER'!$E$14&gt;=A93,A93+'POUR COMMENCER'!$H$29,"")</f>
        <v>#VALUE!</v>
      </c>
      <c r="B94" s="100" t="str">
        <f>'EDT-1niveau'!B98</f>
        <v/>
      </c>
      <c r="C94" s="14" t="str">
        <f>IF('EDT-1niveau'!B98="O","FRANCAIS"&amp;CHAR(10)&amp;"Orthographe",IF('EDT-1niveau'!B98="rec","RECREATION",IF('EDT-1niveau'!B98="p","Pause méridienne",IF('EDT-1niveau'!B98="G","FRANCAIS"&amp;CHAR(10)&amp;"Grammaire",IF('EDT-1niveau'!B98="E","FRANCAIS"&amp;CHAR(10)&amp;"Ecriture",IF('EDT-1niveau'!B98="M","MATHEMATIQUES",IF('EDT-1niveau'!B98="F","FRANCAIS",IF('EDT-1niveau'!B98="LC","FRANCAIS"&amp;CHAR(10)&amp;"Lecture et comp. de l'écrit",IF('EDT-1niveau'!B98="CLA","FRANCAIS"&amp;CHAR(10)&amp;"Culture littéraire et artistique",IF('EDT-1niveau'!B98="LO","FRANCAIS"&amp;CHAR(10)&amp;"Langage oral",IF('EDT-1niveau'!B98="L","FRANCAIS"&amp;CHAR(10)&amp;"Lexique",IF('EDT-1niveau'!B98="CM","MATHEMATIQUES"&amp;CHAR(10)&amp;"Calcul mental",IF('EDT-1niveau'!B98="GM","MATHEMATIQUES"&amp;CHAR(10)&amp;"Grandeurs et mesures",IF('EDT-1niveau'!B98="NC","MATHEMATIQUES"&amp;CHAR(10)&amp;"Nombres et calculs",IF('EDT-1niveau'!B98="EG","MATHEMATIQUES"&amp;CHAR(10)&amp;"Espace et Géométrie",IF('EDT-1niveau'!B98="S","Sciences et technologie",IF('EDT-1niveau'!B98="H","Histoire",IF('EDT-1niveau'!B98="Geo","Géographie",IF('EDT-1niveau'!B98="EMC","Enseig. mor. et civ.",IF('EDT-1niveau'!B98="EPS","Educ. phys. et sportive",IF('EDT-1niveau'!B98="EM","Educ. musicale",IF('EDT-1niveau'!B98="AP","Arts plastiques",IF('EDT-1niveau'!B98="HDA","Hist. des arts",IF('EDT-1niveau'!B98="QM","Questionner le monde",IF('EDT-1niveau'!B98="LV","Langue vivante",IF('EDT-1niveau'!B98="APC","Activ. pédag. complémentaires",""))))))))))))))))))))))))))</f>
        <v/>
      </c>
      <c r="D94" s="14" t="str">
        <f t="shared" si="5"/>
        <v/>
      </c>
      <c r="E94" s="100" t="str">
        <f>'EDT-1niveau'!C98</f>
        <v/>
      </c>
      <c r="F94" s="14" t="str">
        <f>IF('EDT-1niveau'!C98="O","FRANCAIS"&amp;CHAR(10)&amp;"Orthographe",IF('EDT-1niveau'!C98="rec","RECREATION",IF('EDT-1niveau'!C98="p","Pause méridienne",IF('EDT-1niveau'!C98="G","FRANCAIS"&amp;CHAR(10)&amp;"Grammaire",IF('EDT-1niveau'!C98="E","FRANCAIS"&amp;CHAR(10)&amp;"Ecriture",IF('EDT-1niveau'!C98="M","MATHEMATIQUES",IF('EDT-1niveau'!C98="F","FRANCAIS",IF('EDT-1niveau'!C98="LC","FRANCAIS"&amp;CHAR(10)&amp;"Lecture et comp. de l'écrit",IF('EDT-1niveau'!C98="CLA","FRANCAIS"&amp;CHAR(10)&amp;"Culture littéraire et artistique",IF('EDT-1niveau'!C98="LO","FRANCAIS"&amp;CHAR(10)&amp;"Langage oral",IF('EDT-1niveau'!C98="L","FRANCAIS"&amp;CHAR(10)&amp;"Lexique",IF('EDT-1niveau'!C98="CM","MATHEMATIQUES"&amp;CHAR(10)&amp;"Calcul mental",IF('EDT-1niveau'!C98="GM","MATHEMATIQUES"&amp;CHAR(10)&amp;"Grandeurs et mesures",IF('EDT-1niveau'!C98="NC","MATHEMATIQUES"&amp;CHAR(10)&amp;"Nombres et calculs",IF('EDT-1niveau'!C98="EG","MATHEMATIQUES"&amp;CHAR(10)&amp;"Espace et Géométrie",IF('EDT-1niveau'!C98="S","Sciences et technologie",IF('EDT-1niveau'!C98="H","Histoire",IF('EDT-1niveau'!C98="Geo","Géographie",IF('EDT-1niveau'!C98="EMC","Enseig. mor. et civ.",IF('EDT-1niveau'!C98="EPS","Educ. phys. et sportive",IF('EDT-1niveau'!C98="EM","Educ. musicale",IF('EDT-1niveau'!C98="AP","Arts plastiques",IF('EDT-1niveau'!C98="HDA","Hist. des arts",IF('EDT-1niveau'!C98="QM","Questionner le monde",IF('EDT-1niveau'!C98="LV","Langue vivante",IF('EDT-1niveau'!C98="APC","Activ. pédag. complémentaires",""))))))))))))))))))))))))))</f>
        <v/>
      </c>
      <c r="G94" s="14" t="str">
        <f t="shared" si="6"/>
        <v/>
      </c>
      <c r="H94" s="100" t="str">
        <f>'EDT-1niveau'!D98</f>
        <v/>
      </c>
      <c r="I94" s="14" t="str">
        <f>IF('EDT-1niveau'!D98="O","FRANCAIS"&amp;CHAR(10)&amp;"Orthographe",IF('EDT-1niveau'!D98="rec","RECREATION",IF('EDT-1niveau'!D98="p","Pause méridienne",IF('EDT-1niveau'!D98="G","FRANCAIS"&amp;CHAR(10)&amp;"Grammaire",IF('EDT-1niveau'!D98="E","FRANCAIS"&amp;CHAR(10)&amp;"Ecriture",IF('EDT-1niveau'!D98="M","MATHEMATIQUES",IF('EDT-1niveau'!D98="F","FRANCAIS",IF('EDT-1niveau'!D98="LC","FRANCAIS"&amp;CHAR(10)&amp;"Lecture et comp. de l'écrit",IF('EDT-1niveau'!D98="CLA","FRANCAIS"&amp;CHAR(10)&amp;"Culture littéraire et artistique",IF('EDT-1niveau'!D98="LO","FRANCAIS"&amp;CHAR(10)&amp;"Langage oral",IF('EDT-1niveau'!D98="L","FRANCAIS"&amp;CHAR(10)&amp;"Lexique",IF('EDT-1niveau'!D98="CM","MATHEMATIQUES"&amp;CHAR(10)&amp;"Calcul mental",IF('EDT-1niveau'!D98="GM","MATHEMATIQUES"&amp;CHAR(10)&amp;"Grandeurs et mesures",IF('EDT-1niveau'!D98="NC","MATHEMATIQUES"&amp;CHAR(10)&amp;"Nombres et calculs",IF('EDT-1niveau'!D98="EG","MATHEMATIQUES"&amp;CHAR(10)&amp;"Espace et Géométrie",IF('EDT-1niveau'!D98="S","Sciences et technologie",IF('EDT-1niveau'!D98="H","Histoire",IF('EDT-1niveau'!D98="Geo","Géographie",IF('EDT-1niveau'!D98="EMC","Enseig. mor. et civ.",IF('EDT-1niveau'!D98="EPS","Educ. phys. et sportive",IF('EDT-1niveau'!D98="EM","Educ. musicale",IF('EDT-1niveau'!D98="AP","Arts plastiques",IF('EDT-1niveau'!D98="HDA","Hist. des arts",IF('EDT-1niveau'!D98="QM","Questionner le monde",IF('EDT-1niveau'!D98="LV","Langue vivante",IF('EDT-1niveau'!D98="APC","Activ. pédag. complémentaires",""))))))))))))))))))))))))))</f>
        <v/>
      </c>
      <c r="J94" s="14" t="str">
        <f t="shared" si="9"/>
        <v/>
      </c>
      <c r="K94" s="100" t="str">
        <f>'EDT-1niveau'!E98</f>
        <v/>
      </c>
      <c r="L94" s="14" t="str">
        <f>IF('EDT-1niveau'!E98="O","FRANCAIS"&amp;CHAR(10)&amp;"Orthographe",IF('EDT-1niveau'!E98="rec","RECREATION",IF('EDT-1niveau'!E98="p","Pause méridienne",IF('EDT-1niveau'!E98="G","FRANCAIS"&amp;CHAR(10)&amp;"Grammaire",IF('EDT-1niveau'!E98="E","FRANCAIS"&amp;CHAR(10)&amp;"Ecriture",IF('EDT-1niveau'!E98="M","MATHEMATIQUES",IF('EDT-1niveau'!E98="F","FRANCAIS",IF('EDT-1niveau'!E98="LC","FRANCAIS"&amp;CHAR(10)&amp;"Lecture et comp. de l'écrit",IF('EDT-1niveau'!E98="CLA","FRANCAIS"&amp;CHAR(10)&amp;"Culture littéraire et artistique",IF('EDT-1niveau'!E98="LO","FRANCAIS"&amp;CHAR(10)&amp;"Langage oral",IF('EDT-1niveau'!E98="L","FRANCAIS"&amp;CHAR(10)&amp;"Lexique",IF('EDT-1niveau'!E98="CM","MATHEMATIQUES"&amp;CHAR(10)&amp;"Calcul mental",IF('EDT-1niveau'!E98="GM","MATHEMATIQUES"&amp;CHAR(10)&amp;"Grandeurs et mesures",IF('EDT-1niveau'!E98="NC","MATHEMATIQUES"&amp;CHAR(10)&amp;"Nombres et calculs",IF('EDT-1niveau'!E98="EG","MATHEMATIQUES"&amp;CHAR(10)&amp;"Espace et Géométrie",IF('EDT-1niveau'!E98="S","Sciences et technologie",IF('EDT-1niveau'!E98="H","Histoire",IF('EDT-1niveau'!E98="Geo","Géographie",IF('EDT-1niveau'!E98="EMC","Enseig. mor. et civ.",IF('EDT-1niveau'!E98="EPS","Educ. phys. et sportive",IF('EDT-1niveau'!E98="EM","Educ. musicale",IF('EDT-1niveau'!E98="AP","Arts plastiques",IF('EDT-1niveau'!E98="HDA","Hist. des arts",IF('EDT-1niveau'!E98="QM","Questionner le monde",IF('EDT-1niveau'!E98="LV","Langue vivante",IF('EDT-1niveau'!E98="APC","Activ. pédag. complémentaires",""))))))))))))))))))))))))))</f>
        <v/>
      </c>
      <c r="M94" s="14" t="str">
        <f t="shared" si="7"/>
        <v/>
      </c>
      <c r="N94" s="100" t="str">
        <f>'EDT-1niveau'!F98</f>
        <v/>
      </c>
      <c r="O94" s="14" t="str">
        <f>IF('EDT-1niveau'!F98="O","FRANCAIS"&amp;CHAR(10)&amp;"Orthographe",IF('EDT-1niveau'!F98="rec","RECREATION",IF('EDT-1niveau'!F98="p","Pause méridienne",IF('EDT-1niveau'!F98="G","FRANCAIS"&amp;CHAR(10)&amp;"Grammaire",IF('EDT-1niveau'!F98="E","FRANCAIS"&amp;CHAR(10)&amp;"Ecriture",IF('EDT-1niveau'!F98="M","MATHEMATIQUES",IF('EDT-1niveau'!F98="F","FRANCAIS",IF('EDT-1niveau'!F98="LC","FRANCAIS"&amp;CHAR(10)&amp;"Lecture et comp. de l'écrit",IF('EDT-1niveau'!F98="CLA","FRANCAIS"&amp;CHAR(10)&amp;"Culture littéraire et artistique",IF('EDT-1niveau'!F98="LO","FRANCAIS"&amp;CHAR(10)&amp;"Langage oral",IF('EDT-1niveau'!F98="L","FRANCAIS"&amp;CHAR(10)&amp;"Lexique",IF('EDT-1niveau'!F98="CM","MATHEMATIQUES"&amp;CHAR(10)&amp;"Calcul mental",IF('EDT-1niveau'!F98="GM","MATHEMATIQUES"&amp;CHAR(10)&amp;"Grandeurs et mesures",IF('EDT-1niveau'!F98="NC","MATHEMATIQUES"&amp;CHAR(10)&amp;"Nombres et calculs",IF('EDT-1niveau'!F98="EG","MATHEMATIQUES"&amp;CHAR(10)&amp;"Espace et Géométrie",IF('EDT-1niveau'!F98="S","Sciences et technologie",IF('EDT-1niveau'!F98="H","Histoire",IF('EDT-1niveau'!F98="Geo","Géographie",IF('EDT-1niveau'!F98="EMC","Enseig. mor. et civ.",IF('EDT-1niveau'!F98="EPS","Educ. phys. et sportive",IF('EDT-1niveau'!F98="EM","Educ. musicale",IF('EDT-1niveau'!F98="AP","Arts plastiques",IF('EDT-1niveau'!F98="HDA","Hist. des arts",IF('EDT-1niveau'!F98="QM","Questionner le monde",IF('EDT-1niveau'!F98="LV","Langue vivante",IF('EDT-1niveau'!F98="APC","Activ. pédag. complémentaires",""))))))))))))))))))))))))))</f>
        <v/>
      </c>
      <c r="P94" s="39" t="str">
        <f t="shared" si="8"/>
        <v/>
      </c>
    </row>
    <row r="95" spans="1:16" x14ac:dyDescent="0.3">
      <c r="A95" s="4" t="e">
        <f>IF('POUR COMMENCER'!$E$14&gt;=A94,A94+'POUR COMMENCER'!$H$29,"")</f>
        <v>#VALUE!</v>
      </c>
      <c r="B95" s="100" t="str">
        <f>'EDT-1niveau'!B99</f>
        <v/>
      </c>
      <c r="C95" s="14" t="str">
        <f>IF('EDT-1niveau'!B99="O","FRANCAIS"&amp;CHAR(10)&amp;"Orthographe",IF('EDT-1niveau'!B99="rec","RECREATION",IF('EDT-1niveau'!B99="p","Pause méridienne",IF('EDT-1niveau'!B99="G","FRANCAIS"&amp;CHAR(10)&amp;"Grammaire",IF('EDT-1niveau'!B99="E","FRANCAIS"&amp;CHAR(10)&amp;"Ecriture",IF('EDT-1niveau'!B99="M","MATHEMATIQUES",IF('EDT-1niveau'!B99="F","FRANCAIS",IF('EDT-1niveau'!B99="LC","FRANCAIS"&amp;CHAR(10)&amp;"Lecture et comp. de l'écrit",IF('EDT-1niveau'!B99="CLA","FRANCAIS"&amp;CHAR(10)&amp;"Culture littéraire et artistique",IF('EDT-1niveau'!B99="LO","FRANCAIS"&amp;CHAR(10)&amp;"Langage oral",IF('EDT-1niveau'!B99="L","FRANCAIS"&amp;CHAR(10)&amp;"Lexique",IF('EDT-1niveau'!B99="CM","MATHEMATIQUES"&amp;CHAR(10)&amp;"Calcul mental",IF('EDT-1niveau'!B99="GM","MATHEMATIQUES"&amp;CHAR(10)&amp;"Grandeurs et mesures",IF('EDT-1niveau'!B99="NC","MATHEMATIQUES"&amp;CHAR(10)&amp;"Nombres et calculs",IF('EDT-1niveau'!B99="EG","MATHEMATIQUES"&amp;CHAR(10)&amp;"Espace et Géométrie",IF('EDT-1niveau'!B99="S","Sciences et technologie",IF('EDT-1niveau'!B99="H","Histoire",IF('EDT-1niveau'!B99="Geo","Géographie",IF('EDT-1niveau'!B99="EMC","Enseig. mor. et civ.",IF('EDT-1niveau'!B99="EPS","Educ. phys. et sportive",IF('EDT-1niveau'!B99="EM","Educ. musicale",IF('EDT-1niveau'!B99="AP","Arts plastiques",IF('EDT-1niveau'!B99="HDA","Hist. des arts",IF('EDT-1niveau'!B99="QM","Questionner le monde",IF('EDT-1niveau'!B99="LV","Langue vivante",IF('EDT-1niveau'!B99="APC","Activ. pédag. complémentaires",""))))))))))))))))))))))))))</f>
        <v/>
      </c>
      <c r="D95" s="14" t="str">
        <f t="shared" si="5"/>
        <v/>
      </c>
      <c r="E95" s="100" t="str">
        <f>'EDT-1niveau'!C99</f>
        <v/>
      </c>
      <c r="F95" s="14" t="str">
        <f>IF('EDT-1niveau'!C99="O","FRANCAIS"&amp;CHAR(10)&amp;"Orthographe",IF('EDT-1niveau'!C99="rec","RECREATION",IF('EDT-1niveau'!C99="p","Pause méridienne",IF('EDT-1niveau'!C99="G","FRANCAIS"&amp;CHAR(10)&amp;"Grammaire",IF('EDT-1niveau'!C99="E","FRANCAIS"&amp;CHAR(10)&amp;"Ecriture",IF('EDT-1niveau'!C99="M","MATHEMATIQUES",IF('EDT-1niveau'!C99="F","FRANCAIS",IF('EDT-1niveau'!C99="LC","FRANCAIS"&amp;CHAR(10)&amp;"Lecture et comp. de l'écrit",IF('EDT-1niveau'!C99="CLA","FRANCAIS"&amp;CHAR(10)&amp;"Culture littéraire et artistique",IF('EDT-1niveau'!C99="LO","FRANCAIS"&amp;CHAR(10)&amp;"Langage oral",IF('EDT-1niveau'!C99="L","FRANCAIS"&amp;CHAR(10)&amp;"Lexique",IF('EDT-1niveau'!C99="CM","MATHEMATIQUES"&amp;CHAR(10)&amp;"Calcul mental",IF('EDT-1niveau'!C99="GM","MATHEMATIQUES"&amp;CHAR(10)&amp;"Grandeurs et mesures",IF('EDT-1niveau'!C99="NC","MATHEMATIQUES"&amp;CHAR(10)&amp;"Nombres et calculs",IF('EDT-1niveau'!C99="EG","MATHEMATIQUES"&amp;CHAR(10)&amp;"Espace et Géométrie",IF('EDT-1niveau'!C99="S","Sciences et technologie",IF('EDT-1niveau'!C99="H","Histoire",IF('EDT-1niveau'!C99="Geo","Géographie",IF('EDT-1niveau'!C99="EMC","Enseig. mor. et civ.",IF('EDT-1niveau'!C99="EPS","Educ. phys. et sportive",IF('EDT-1niveau'!C99="EM","Educ. musicale",IF('EDT-1niveau'!C99="AP","Arts plastiques",IF('EDT-1niveau'!C99="HDA","Hist. des arts",IF('EDT-1niveau'!C99="QM","Questionner le monde",IF('EDT-1niveau'!C99="LV","Langue vivante",IF('EDT-1niveau'!C99="APC","Activ. pédag. complémentaires",""))))))))))))))))))))))))))</f>
        <v/>
      </c>
      <c r="G95" s="14" t="str">
        <f t="shared" si="6"/>
        <v/>
      </c>
      <c r="H95" s="100" t="str">
        <f>'EDT-1niveau'!D99</f>
        <v/>
      </c>
      <c r="I95" s="14" t="str">
        <f>IF('EDT-1niveau'!D99="O","FRANCAIS"&amp;CHAR(10)&amp;"Orthographe",IF('EDT-1niveau'!D99="rec","RECREATION",IF('EDT-1niveau'!D99="p","Pause méridienne",IF('EDT-1niveau'!D99="G","FRANCAIS"&amp;CHAR(10)&amp;"Grammaire",IF('EDT-1niveau'!D99="E","FRANCAIS"&amp;CHAR(10)&amp;"Ecriture",IF('EDT-1niveau'!D99="M","MATHEMATIQUES",IF('EDT-1niveau'!D99="F","FRANCAIS",IF('EDT-1niveau'!D99="LC","FRANCAIS"&amp;CHAR(10)&amp;"Lecture et comp. de l'écrit",IF('EDT-1niveau'!D99="CLA","FRANCAIS"&amp;CHAR(10)&amp;"Culture littéraire et artistique",IF('EDT-1niveau'!D99="LO","FRANCAIS"&amp;CHAR(10)&amp;"Langage oral",IF('EDT-1niveau'!D99="L","FRANCAIS"&amp;CHAR(10)&amp;"Lexique",IF('EDT-1niveau'!D99="CM","MATHEMATIQUES"&amp;CHAR(10)&amp;"Calcul mental",IF('EDT-1niveau'!D99="GM","MATHEMATIQUES"&amp;CHAR(10)&amp;"Grandeurs et mesures",IF('EDT-1niveau'!D99="NC","MATHEMATIQUES"&amp;CHAR(10)&amp;"Nombres et calculs",IF('EDT-1niveau'!D99="EG","MATHEMATIQUES"&amp;CHAR(10)&amp;"Espace et Géométrie",IF('EDT-1niveau'!D99="S","Sciences et technologie",IF('EDT-1niveau'!D99="H","Histoire",IF('EDT-1niveau'!D99="Geo","Géographie",IF('EDT-1niveau'!D99="EMC","Enseig. mor. et civ.",IF('EDT-1niveau'!D99="EPS","Educ. phys. et sportive",IF('EDT-1niveau'!D99="EM","Educ. musicale",IF('EDT-1niveau'!D99="AP","Arts plastiques",IF('EDT-1niveau'!D99="HDA","Hist. des arts",IF('EDT-1niveau'!D99="QM","Questionner le monde",IF('EDT-1niveau'!D99="LV","Langue vivante",IF('EDT-1niveau'!D99="APC","Activ. pédag. complémentaires",""))))))))))))))))))))))))))</f>
        <v/>
      </c>
      <c r="J95" s="14" t="str">
        <f t="shared" si="9"/>
        <v/>
      </c>
      <c r="K95" s="100" t="str">
        <f>'EDT-1niveau'!E99</f>
        <v/>
      </c>
      <c r="L95" s="14" t="str">
        <f>IF('EDT-1niveau'!E99="O","FRANCAIS"&amp;CHAR(10)&amp;"Orthographe",IF('EDT-1niveau'!E99="rec","RECREATION",IF('EDT-1niveau'!E99="p","Pause méridienne",IF('EDT-1niveau'!E99="G","FRANCAIS"&amp;CHAR(10)&amp;"Grammaire",IF('EDT-1niveau'!E99="E","FRANCAIS"&amp;CHAR(10)&amp;"Ecriture",IF('EDT-1niveau'!E99="M","MATHEMATIQUES",IF('EDT-1niveau'!E99="F","FRANCAIS",IF('EDT-1niveau'!E99="LC","FRANCAIS"&amp;CHAR(10)&amp;"Lecture et comp. de l'écrit",IF('EDT-1niveau'!E99="CLA","FRANCAIS"&amp;CHAR(10)&amp;"Culture littéraire et artistique",IF('EDT-1niveau'!E99="LO","FRANCAIS"&amp;CHAR(10)&amp;"Langage oral",IF('EDT-1niveau'!E99="L","FRANCAIS"&amp;CHAR(10)&amp;"Lexique",IF('EDT-1niveau'!E99="CM","MATHEMATIQUES"&amp;CHAR(10)&amp;"Calcul mental",IF('EDT-1niveau'!E99="GM","MATHEMATIQUES"&amp;CHAR(10)&amp;"Grandeurs et mesures",IF('EDT-1niveau'!E99="NC","MATHEMATIQUES"&amp;CHAR(10)&amp;"Nombres et calculs",IF('EDT-1niveau'!E99="EG","MATHEMATIQUES"&amp;CHAR(10)&amp;"Espace et Géométrie",IF('EDT-1niveau'!E99="S","Sciences et technologie",IF('EDT-1niveau'!E99="H","Histoire",IF('EDT-1niveau'!E99="Geo","Géographie",IF('EDT-1niveau'!E99="EMC","Enseig. mor. et civ.",IF('EDT-1niveau'!E99="EPS","Educ. phys. et sportive",IF('EDT-1niveau'!E99="EM","Educ. musicale",IF('EDT-1niveau'!E99="AP","Arts plastiques",IF('EDT-1niveau'!E99="HDA","Hist. des arts",IF('EDT-1niveau'!E99="QM","Questionner le monde",IF('EDT-1niveau'!E99="LV","Langue vivante",IF('EDT-1niveau'!E99="APC","Activ. pédag. complémentaires",""))))))))))))))))))))))))))</f>
        <v/>
      </c>
      <c r="M95" s="14" t="str">
        <f t="shared" si="7"/>
        <v/>
      </c>
      <c r="N95" s="100" t="str">
        <f>'EDT-1niveau'!F99</f>
        <v/>
      </c>
      <c r="O95" s="14" t="str">
        <f>IF('EDT-1niveau'!F99="O","FRANCAIS"&amp;CHAR(10)&amp;"Orthographe",IF('EDT-1niveau'!F99="rec","RECREATION",IF('EDT-1niveau'!F99="p","Pause méridienne",IF('EDT-1niveau'!F99="G","FRANCAIS"&amp;CHAR(10)&amp;"Grammaire",IF('EDT-1niveau'!F99="E","FRANCAIS"&amp;CHAR(10)&amp;"Ecriture",IF('EDT-1niveau'!F99="M","MATHEMATIQUES",IF('EDT-1niveau'!F99="F","FRANCAIS",IF('EDT-1niveau'!F99="LC","FRANCAIS"&amp;CHAR(10)&amp;"Lecture et comp. de l'écrit",IF('EDT-1niveau'!F99="CLA","FRANCAIS"&amp;CHAR(10)&amp;"Culture littéraire et artistique",IF('EDT-1niveau'!F99="LO","FRANCAIS"&amp;CHAR(10)&amp;"Langage oral",IF('EDT-1niveau'!F99="L","FRANCAIS"&amp;CHAR(10)&amp;"Lexique",IF('EDT-1niveau'!F99="CM","MATHEMATIQUES"&amp;CHAR(10)&amp;"Calcul mental",IF('EDT-1niveau'!F99="GM","MATHEMATIQUES"&amp;CHAR(10)&amp;"Grandeurs et mesures",IF('EDT-1niveau'!F99="NC","MATHEMATIQUES"&amp;CHAR(10)&amp;"Nombres et calculs",IF('EDT-1niveau'!F99="EG","MATHEMATIQUES"&amp;CHAR(10)&amp;"Espace et Géométrie",IF('EDT-1niveau'!F99="S","Sciences et technologie",IF('EDT-1niveau'!F99="H","Histoire",IF('EDT-1niveau'!F99="Geo","Géographie",IF('EDT-1niveau'!F99="EMC","Enseig. mor. et civ.",IF('EDT-1niveau'!F99="EPS","Educ. phys. et sportive",IF('EDT-1niveau'!F99="EM","Educ. musicale",IF('EDT-1niveau'!F99="AP","Arts plastiques",IF('EDT-1niveau'!F99="HDA","Hist. des arts",IF('EDT-1niveau'!F99="QM","Questionner le monde",IF('EDT-1niveau'!F99="LV","Langue vivante",IF('EDT-1niveau'!F99="APC","Activ. pédag. complémentaires",""))))))))))))))))))))))))))</f>
        <v/>
      </c>
      <c r="P95" s="39" t="str">
        <f t="shared" si="8"/>
        <v/>
      </c>
    </row>
    <row r="96" spans="1:16" x14ac:dyDescent="0.3">
      <c r="A96" s="4" t="e">
        <f>IF('POUR COMMENCER'!$E$14&gt;=A95,A95+'POUR COMMENCER'!$H$29,"")</f>
        <v>#VALUE!</v>
      </c>
      <c r="B96" s="100" t="str">
        <f>'EDT-1niveau'!B100</f>
        <v/>
      </c>
      <c r="C96" s="14" t="str">
        <f>IF('EDT-1niveau'!B100="O","FRANCAIS"&amp;CHAR(10)&amp;"Orthographe",IF('EDT-1niveau'!B100="rec","RECREATION",IF('EDT-1niveau'!B100="p","Pause méridienne",IF('EDT-1niveau'!B100="G","FRANCAIS"&amp;CHAR(10)&amp;"Grammaire",IF('EDT-1niveau'!B100="E","FRANCAIS"&amp;CHAR(10)&amp;"Ecriture",IF('EDT-1niveau'!B100="M","MATHEMATIQUES",IF('EDT-1niveau'!B100="F","FRANCAIS",IF('EDT-1niveau'!B100="LC","FRANCAIS"&amp;CHAR(10)&amp;"Lecture et comp. de l'écrit",IF('EDT-1niveau'!B100="CLA","FRANCAIS"&amp;CHAR(10)&amp;"Culture littéraire et artistique",IF('EDT-1niveau'!B100="LO","FRANCAIS"&amp;CHAR(10)&amp;"Langage oral",IF('EDT-1niveau'!B100="L","FRANCAIS"&amp;CHAR(10)&amp;"Lexique",IF('EDT-1niveau'!B100="CM","MATHEMATIQUES"&amp;CHAR(10)&amp;"Calcul mental",IF('EDT-1niveau'!B100="GM","MATHEMATIQUES"&amp;CHAR(10)&amp;"Grandeurs et mesures",IF('EDT-1niveau'!B100="NC","MATHEMATIQUES"&amp;CHAR(10)&amp;"Nombres et calculs",IF('EDT-1niveau'!B100="EG","MATHEMATIQUES"&amp;CHAR(10)&amp;"Espace et Géométrie",IF('EDT-1niveau'!B100="S","Sciences et technologie",IF('EDT-1niveau'!B100="H","Histoire",IF('EDT-1niveau'!B100="Geo","Géographie",IF('EDT-1niveau'!B100="EMC","Enseig. mor. et civ.",IF('EDT-1niveau'!B100="EPS","Educ. phys. et sportive",IF('EDT-1niveau'!B100="EM","Educ. musicale",IF('EDT-1niveau'!B100="AP","Arts plastiques",IF('EDT-1niveau'!B100="HDA","Hist. des arts",IF('EDT-1niveau'!B100="QM","Questionner le monde",IF('EDT-1niveau'!B100="LV","Langue vivante",IF('EDT-1niveau'!B100="APC","Activ. pédag. complémentaires",""))))))))))))))))))))))))))</f>
        <v/>
      </c>
      <c r="D96" s="14" t="str">
        <f t="shared" si="5"/>
        <v/>
      </c>
      <c r="E96" s="100" t="str">
        <f>'EDT-1niveau'!C100</f>
        <v/>
      </c>
      <c r="F96" s="14" t="str">
        <f>IF('EDT-1niveau'!C100="O","FRANCAIS"&amp;CHAR(10)&amp;"Orthographe",IF('EDT-1niveau'!C100="rec","RECREATION",IF('EDT-1niveau'!C100="p","Pause méridienne",IF('EDT-1niveau'!C100="G","FRANCAIS"&amp;CHAR(10)&amp;"Grammaire",IF('EDT-1niveau'!C100="E","FRANCAIS"&amp;CHAR(10)&amp;"Ecriture",IF('EDT-1niveau'!C100="M","MATHEMATIQUES",IF('EDT-1niveau'!C100="F","FRANCAIS",IF('EDT-1niveau'!C100="LC","FRANCAIS"&amp;CHAR(10)&amp;"Lecture et comp. de l'écrit",IF('EDT-1niveau'!C100="CLA","FRANCAIS"&amp;CHAR(10)&amp;"Culture littéraire et artistique",IF('EDT-1niveau'!C100="LO","FRANCAIS"&amp;CHAR(10)&amp;"Langage oral",IF('EDT-1niveau'!C100="L","FRANCAIS"&amp;CHAR(10)&amp;"Lexique",IF('EDT-1niveau'!C100="CM","MATHEMATIQUES"&amp;CHAR(10)&amp;"Calcul mental",IF('EDT-1niveau'!C100="GM","MATHEMATIQUES"&amp;CHAR(10)&amp;"Grandeurs et mesures",IF('EDT-1niveau'!C100="NC","MATHEMATIQUES"&amp;CHAR(10)&amp;"Nombres et calculs",IF('EDT-1niveau'!C100="EG","MATHEMATIQUES"&amp;CHAR(10)&amp;"Espace et Géométrie",IF('EDT-1niveau'!C100="S","Sciences et technologie",IF('EDT-1niveau'!C100="H","Histoire",IF('EDT-1niveau'!C100="Geo","Géographie",IF('EDT-1niveau'!C100="EMC","Enseig. mor. et civ.",IF('EDT-1niveau'!C100="EPS","Educ. phys. et sportive",IF('EDT-1niveau'!C100="EM","Educ. musicale",IF('EDT-1niveau'!C100="AP","Arts plastiques",IF('EDT-1niveau'!C100="HDA","Hist. des arts",IF('EDT-1niveau'!C100="QM","Questionner le monde",IF('EDT-1niveau'!C100="LV","Langue vivante",IF('EDT-1niveau'!C100="APC","Activ. pédag. complémentaires",""))))))))))))))))))))))))))</f>
        <v/>
      </c>
      <c r="G96" s="14" t="str">
        <f t="shared" si="6"/>
        <v/>
      </c>
      <c r="H96" s="100" t="str">
        <f>'EDT-1niveau'!D100</f>
        <v/>
      </c>
      <c r="I96" s="14" t="str">
        <f>IF('EDT-1niveau'!D100="O","FRANCAIS"&amp;CHAR(10)&amp;"Orthographe",IF('EDT-1niveau'!D100="rec","RECREATION",IF('EDT-1niveau'!D100="p","Pause méridienne",IF('EDT-1niveau'!D100="G","FRANCAIS"&amp;CHAR(10)&amp;"Grammaire",IF('EDT-1niveau'!D100="E","FRANCAIS"&amp;CHAR(10)&amp;"Ecriture",IF('EDT-1niveau'!D100="M","MATHEMATIQUES",IF('EDT-1niveau'!D100="F","FRANCAIS",IF('EDT-1niveau'!D100="LC","FRANCAIS"&amp;CHAR(10)&amp;"Lecture et comp. de l'écrit",IF('EDT-1niveau'!D100="CLA","FRANCAIS"&amp;CHAR(10)&amp;"Culture littéraire et artistique",IF('EDT-1niveau'!D100="LO","FRANCAIS"&amp;CHAR(10)&amp;"Langage oral",IF('EDT-1niveau'!D100="L","FRANCAIS"&amp;CHAR(10)&amp;"Lexique",IF('EDT-1niveau'!D100="CM","MATHEMATIQUES"&amp;CHAR(10)&amp;"Calcul mental",IF('EDT-1niveau'!D100="GM","MATHEMATIQUES"&amp;CHAR(10)&amp;"Grandeurs et mesures",IF('EDT-1niveau'!D100="NC","MATHEMATIQUES"&amp;CHAR(10)&amp;"Nombres et calculs",IF('EDT-1niveau'!D100="EG","MATHEMATIQUES"&amp;CHAR(10)&amp;"Espace et Géométrie",IF('EDT-1niveau'!D100="S","Sciences et technologie",IF('EDT-1niveau'!D100="H","Histoire",IF('EDT-1niveau'!D100="Geo","Géographie",IF('EDT-1niveau'!D100="EMC","Enseig. mor. et civ.",IF('EDT-1niveau'!D100="EPS","Educ. phys. et sportive",IF('EDT-1niveau'!D100="EM","Educ. musicale",IF('EDT-1niveau'!D100="AP","Arts plastiques",IF('EDT-1niveau'!D100="HDA","Hist. des arts",IF('EDT-1niveau'!D100="QM","Questionner le monde",IF('EDT-1niveau'!D100="LV","Langue vivante",IF('EDT-1niveau'!D100="APC","Activ. pédag. complémentaires",""))))))))))))))))))))))))))</f>
        <v/>
      </c>
      <c r="J96" s="14" t="str">
        <f t="shared" si="9"/>
        <v/>
      </c>
      <c r="K96" s="100" t="str">
        <f>'EDT-1niveau'!E100</f>
        <v/>
      </c>
      <c r="L96" s="14" t="str">
        <f>IF('EDT-1niveau'!E100="O","FRANCAIS"&amp;CHAR(10)&amp;"Orthographe",IF('EDT-1niveau'!E100="rec","RECREATION",IF('EDT-1niveau'!E100="p","Pause méridienne",IF('EDT-1niveau'!E100="G","FRANCAIS"&amp;CHAR(10)&amp;"Grammaire",IF('EDT-1niveau'!E100="E","FRANCAIS"&amp;CHAR(10)&amp;"Ecriture",IF('EDT-1niveau'!E100="M","MATHEMATIQUES",IF('EDT-1niveau'!E100="F","FRANCAIS",IF('EDT-1niveau'!E100="LC","FRANCAIS"&amp;CHAR(10)&amp;"Lecture et comp. de l'écrit",IF('EDT-1niveau'!E100="CLA","FRANCAIS"&amp;CHAR(10)&amp;"Culture littéraire et artistique",IF('EDT-1niveau'!E100="LO","FRANCAIS"&amp;CHAR(10)&amp;"Langage oral",IF('EDT-1niveau'!E100="L","FRANCAIS"&amp;CHAR(10)&amp;"Lexique",IF('EDT-1niveau'!E100="CM","MATHEMATIQUES"&amp;CHAR(10)&amp;"Calcul mental",IF('EDT-1niveau'!E100="GM","MATHEMATIQUES"&amp;CHAR(10)&amp;"Grandeurs et mesures",IF('EDT-1niveau'!E100="NC","MATHEMATIQUES"&amp;CHAR(10)&amp;"Nombres et calculs",IF('EDT-1niveau'!E100="EG","MATHEMATIQUES"&amp;CHAR(10)&amp;"Espace et Géométrie",IF('EDT-1niveau'!E100="S","Sciences et technologie",IF('EDT-1niveau'!E100="H","Histoire",IF('EDT-1niveau'!E100="Geo","Géographie",IF('EDT-1niveau'!E100="EMC","Enseig. mor. et civ.",IF('EDT-1niveau'!E100="EPS","Educ. phys. et sportive",IF('EDT-1niveau'!E100="EM","Educ. musicale",IF('EDT-1niveau'!E100="AP","Arts plastiques",IF('EDT-1niveau'!E100="HDA","Hist. des arts",IF('EDT-1niveau'!E100="QM","Questionner le monde",IF('EDT-1niveau'!E100="LV","Langue vivante",IF('EDT-1niveau'!E100="APC","Activ. pédag. complémentaires",""))))))))))))))))))))))))))</f>
        <v/>
      </c>
      <c r="M96" s="14" t="str">
        <f t="shared" si="7"/>
        <v/>
      </c>
      <c r="N96" s="100" t="str">
        <f>'EDT-1niveau'!F100</f>
        <v/>
      </c>
      <c r="O96" s="14" t="str">
        <f>IF('EDT-1niveau'!F100="O","FRANCAIS"&amp;CHAR(10)&amp;"Orthographe",IF('EDT-1niveau'!F100="rec","RECREATION",IF('EDT-1niveau'!F100="p","Pause méridienne",IF('EDT-1niveau'!F100="G","FRANCAIS"&amp;CHAR(10)&amp;"Grammaire",IF('EDT-1niveau'!F100="E","FRANCAIS"&amp;CHAR(10)&amp;"Ecriture",IF('EDT-1niveau'!F100="M","MATHEMATIQUES",IF('EDT-1niveau'!F100="F","FRANCAIS",IF('EDT-1niveau'!F100="LC","FRANCAIS"&amp;CHAR(10)&amp;"Lecture et comp. de l'écrit",IF('EDT-1niveau'!F100="CLA","FRANCAIS"&amp;CHAR(10)&amp;"Culture littéraire et artistique",IF('EDT-1niveau'!F100="LO","FRANCAIS"&amp;CHAR(10)&amp;"Langage oral",IF('EDT-1niveau'!F100="L","FRANCAIS"&amp;CHAR(10)&amp;"Lexique",IF('EDT-1niveau'!F100="CM","MATHEMATIQUES"&amp;CHAR(10)&amp;"Calcul mental",IF('EDT-1niveau'!F100="GM","MATHEMATIQUES"&amp;CHAR(10)&amp;"Grandeurs et mesures",IF('EDT-1niveau'!F100="NC","MATHEMATIQUES"&amp;CHAR(10)&amp;"Nombres et calculs",IF('EDT-1niveau'!F100="EG","MATHEMATIQUES"&amp;CHAR(10)&amp;"Espace et Géométrie",IF('EDT-1niveau'!F100="S","Sciences et technologie",IF('EDT-1niveau'!F100="H","Histoire",IF('EDT-1niveau'!F100="Geo","Géographie",IF('EDT-1niveau'!F100="EMC","Enseig. mor. et civ.",IF('EDT-1niveau'!F100="EPS","Educ. phys. et sportive",IF('EDT-1niveau'!F100="EM","Educ. musicale",IF('EDT-1niveau'!F100="AP","Arts plastiques",IF('EDT-1niveau'!F100="HDA","Hist. des arts",IF('EDT-1niveau'!F100="QM","Questionner le monde",IF('EDT-1niveau'!F100="LV","Langue vivante",IF('EDT-1niveau'!F100="APC","Activ. pédag. complémentaires",""))))))))))))))))))))))))))</f>
        <v/>
      </c>
      <c r="P96" s="39" t="str">
        <f t="shared" si="8"/>
        <v/>
      </c>
    </row>
    <row r="97" spans="1:16" x14ac:dyDescent="0.3">
      <c r="A97" s="4" t="e">
        <f>IF('POUR COMMENCER'!$E$14&gt;=A96,A96+'POUR COMMENCER'!$H$29,"")</f>
        <v>#VALUE!</v>
      </c>
      <c r="B97" s="100" t="str">
        <f>'EDT-1niveau'!B101</f>
        <v/>
      </c>
      <c r="C97" s="14" t="str">
        <f>IF('EDT-1niveau'!B101="O","FRANCAIS"&amp;CHAR(10)&amp;"Orthographe",IF('EDT-1niveau'!B101="rec","RECREATION",IF('EDT-1niveau'!B101="p","Pause méridienne",IF('EDT-1niveau'!B101="G","FRANCAIS"&amp;CHAR(10)&amp;"Grammaire",IF('EDT-1niveau'!B101="E","FRANCAIS"&amp;CHAR(10)&amp;"Ecriture",IF('EDT-1niveau'!B101="M","MATHEMATIQUES",IF('EDT-1niveau'!B101="F","FRANCAIS",IF('EDT-1niveau'!B101="LC","FRANCAIS"&amp;CHAR(10)&amp;"Lecture et comp. de l'écrit",IF('EDT-1niveau'!B101="CLA","FRANCAIS"&amp;CHAR(10)&amp;"Culture littéraire et artistique",IF('EDT-1niveau'!B101="LO","FRANCAIS"&amp;CHAR(10)&amp;"Langage oral",IF('EDT-1niveau'!B101="L","FRANCAIS"&amp;CHAR(10)&amp;"Lexique",IF('EDT-1niveau'!B101="CM","MATHEMATIQUES"&amp;CHAR(10)&amp;"Calcul mental",IF('EDT-1niveau'!B101="GM","MATHEMATIQUES"&amp;CHAR(10)&amp;"Grandeurs et mesures",IF('EDT-1niveau'!B101="NC","MATHEMATIQUES"&amp;CHAR(10)&amp;"Nombres et calculs",IF('EDT-1niveau'!B101="EG","MATHEMATIQUES"&amp;CHAR(10)&amp;"Espace et Géométrie",IF('EDT-1niveau'!B101="S","Sciences et technologie",IF('EDT-1niveau'!B101="H","Histoire",IF('EDT-1niveau'!B101="Geo","Géographie",IF('EDT-1niveau'!B101="EMC","Enseig. mor. et civ.",IF('EDT-1niveau'!B101="EPS","Educ. phys. et sportive",IF('EDT-1niveau'!B101="EM","Educ. musicale",IF('EDT-1niveau'!B101="AP","Arts plastiques",IF('EDT-1niveau'!B101="HDA","Hist. des arts",IF('EDT-1niveau'!B101="QM","Questionner le monde",IF('EDT-1niveau'!B101="LV","Langue vivante",IF('EDT-1niveau'!B101="APC","Activ. pédag. complémentaires",""))))))))))))))))))))))))))</f>
        <v/>
      </c>
      <c r="D97" s="14" t="str">
        <f t="shared" si="5"/>
        <v/>
      </c>
      <c r="E97" s="100" t="str">
        <f>'EDT-1niveau'!C101</f>
        <v/>
      </c>
      <c r="F97" s="14" t="str">
        <f>IF('EDT-1niveau'!C101="O","FRANCAIS"&amp;CHAR(10)&amp;"Orthographe",IF('EDT-1niveau'!C101="rec","RECREATION",IF('EDT-1niveau'!C101="p","Pause méridienne",IF('EDT-1niveau'!C101="G","FRANCAIS"&amp;CHAR(10)&amp;"Grammaire",IF('EDT-1niveau'!C101="E","FRANCAIS"&amp;CHAR(10)&amp;"Ecriture",IF('EDT-1niveau'!C101="M","MATHEMATIQUES",IF('EDT-1niveau'!C101="F","FRANCAIS",IF('EDT-1niveau'!C101="LC","FRANCAIS"&amp;CHAR(10)&amp;"Lecture et comp. de l'écrit",IF('EDT-1niveau'!C101="CLA","FRANCAIS"&amp;CHAR(10)&amp;"Culture littéraire et artistique",IF('EDT-1niveau'!C101="LO","FRANCAIS"&amp;CHAR(10)&amp;"Langage oral",IF('EDT-1niveau'!C101="L","FRANCAIS"&amp;CHAR(10)&amp;"Lexique",IF('EDT-1niveau'!C101="CM","MATHEMATIQUES"&amp;CHAR(10)&amp;"Calcul mental",IF('EDT-1niveau'!C101="GM","MATHEMATIQUES"&amp;CHAR(10)&amp;"Grandeurs et mesures",IF('EDT-1niveau'!C101="NC","MATHEMATIQUES"&amp;CHAR(10)&amp;"Nombres et calculs",IF('EDT-1niveau'!C101="EG","MATHEMATIQUES"&amp;CHAR(10)&amp;"Espace et Géométrie",IF('EDT-1niveau'!C101="S","Sciences et technologie",IF('EDT-1niveau'!C101="H","Histoire",IF('EDT-1niveau'!C101="Geo","Géographie",IF('EDT-1niveau'!C101="EMC","Enseig. mor. et civ.",IF('EDT-1niveau'!C101="EPS","Educ. phys. et sportive",IF('EDT-1niveau'!C101="EM","Educ. musicale",IF('EDT-1niveau'!C101="AP","Arts plastiques",IF('EDT-1niveau'!C101="HDA","Hist. des arts",IF('EDT-1niveau'!C101="QM","Questionner le monde",IF('EDT-1niveau'!C101="LV","Langue vivante",IF('EDT-1niveau'!C101="APC","Activ. pédag. complémentaires",""))))))))))))))))))))))))))</f>
        <v/>
      </c>
      <c r="G97" s="14" t="str">
        <f t="shared" si="6"/>
        <v/>
      </c>
      <c r="H97" s="100" t="str">
        <f>'EDT-1niveau'!D101</f>
        <v/>
      </c>
      <c r="I97" s="14" t="str">
        <f>IF('EDT-1niveau'!D101="O","FRANCAIS"&amp;CHAR(10)&amp;"Orthographe",IF('EDT-1niveau'!D101="rec","RECREATION",IF('EDT-1niveau'!D101="p","Pause méridienne",IF('EDT-1niveau'!D101="G","FRANCAIS"&amp;CHAR(10)&amp;"Grammaire",IF('EDT-1niveau'!D101="E","FRANCAIS"&amp;CHAR(10)&amp;"Ecriture",IF('EDT-1niveau'!D101="M","MATHEMATIQUES",IF('EDT-1niveau'!D101="F","FRANCAIS",IF('EDT-1niveau'!D101="LC","FRANCAIS"&amp;CHAR(10)&amp;"Lecture et comp. de l'écrit",IF('EDT-1niveau'!D101="CLA","FRANCAIS"&amp;CHAR(10)&amp;"Culture littéraire et artistique",IF('EDT-1niveau'!D101="LO","FRANCAIS"&amp;CHAR(10)&amp;"Langage oral",IF('EDT-1niveau'!D101="L","FRANCAIS"&amp;CHAR(10)&amp;"Lexique",IF('EDT-1niveau'!D101="CM","MATHEMATIQUES"&amp;CHAR(10)&amp;"Calcul mental",IF('EDT-1niveau'!D101="GM","MATHEMATIQUES"&amp;CHAR(10)&amp;"Grandeurs et mesures",IF('EDT-1niveau'!D101="NC","MATHEMATIQUES"&amp;CHAR(10)&amp;"Nombres et calculs",IF('EDT-1niveau'!D101="EG","MATHEMATIQUES"&amp;CHAR(10)&amp;"Espace et Géométrie",IF('EDT-1niveau'!D101="S","Sciences et technologie",IF('EDT-1niveau'!D101="H","Histoire",IF('EDT-1niveau'!D101="Geo","Géographie",IF('EDT-1niveau'!D101="EMC","Enseig. mor. et civ.",IF('EDT-1niveau'!D101="EPS","Educ. phys. et sportive",IF('EDT-1niveau'!D101="EM","Educ. musicale",IF('EDT-1niveau'!D101="AP","Arts plastiques",IF('EDT-1niveau'!D101="HDA","Hist. des arts",IF('EDT-1niveau'!D101="QM","Questionner le monde",IF('EDT-1niveau'!D101="LV","Langue vivante",IF('EDT-1niveau'!D101="APC","Activ. pédag. complémentaires",""))))))))))))))))))))))))))</f>
        <v/>
      </c>
      <c r="J97" s="14" t="str">
        <f t="shared" si="9"/>
        <v/>
      </c>
      <c r="K97" s="100" t="str">
        <f>'EDT-1niveau'!E101</f>
        <v/>
      </c>
      <c r="L97" s="14" t="str">
        <f>IF('EDT-1niveau'!E101="O","FRANCAIS"&amp;CHAR(10)&amp;"Orthographe",IF('EDT-1niveau'!E101="rec","RECREATION",IF('EDT-1niveau'!E101="p","Pause méridienne",IF('EDT-1niveau'!E101="G","FRANCAIS"&amp;CHAR(10)&amp;"Grammaire",IF('EDT-1niveau'!E101="E","FRANCAIS"&amp;CHAR(10)&amp;"Ecriture",IF('EDT-1niveau'!E101="M","MATHEMATIQUES",IF('EDT-1niveau'!E101="F","FRANCAIS",IF('EDT-1niveau'!E101="LC","FRANCAIS"&amp;CHAR(10)&amp;"Lecture et comp. de l'écrit",IF('EDT-1niveau'!E101="CLA","FRANCAIS"&amp;CHAR(10)&amp;"Culture littéraire et artistique",IF('EDT-1niveau'!E101="LO","FRANCAIS"&amp;CHAR(10)&amp;"Langage oral",IF('EDT-1niveau'!E101="L","FRANCAIS"&amp;CHAR(10)&amp;"Lexique",IF('EDT-1niveau'!E101="CM","MATHEMATIQUES"&amp;CHAR(10)&amp;"Calcul mental",IF('EDT-1niveau'!E101="GM","MATHEMATIQUES"&amp;CHAR(10)&amp;"Grandeurs et mesures",IF('EDT-1niveau'!E101="NC","MATHEMATIQUES"&amp;CHAR(10)&amp;"Nombres et calculs",IF('EDT-1niveau'!E101="EG","MATHEMATIQUES"&amp;CHAR(10)&amp;"Espace et Géométrie",IF('EDT-1niveau'!E101="S","Sciences et technologie",IF('EDT-1niveau'!E101="H","Histoire",IF('EDT-1niveau'!E101="Geo","Géographie",IF('EDT-1niveau'!E101="EMC","Enseig. mor. et civ.",IF('EDT-1niveau'!E101="EPS","Educ. phys. et sportive",IF('EDT-1niveau'!E101="EM","Educ. musicale",IF('EDT-1niveau'!E101="AP","Arts plastiques",IF('EDT-1niveau'!E101="HDA","Hist. des arts",IF('EDT-1niveau'!E101="QM","Questionner le monde",IF('EDT-1niveau'!E101="LV","Langue vivante",IF('EDT-1niveau'!E101="APC","Activ. pédag. complémentaires",""))))))))))))))))))))))))))</f>
        <v/>
      </c>
      <c r="M97" s="14" t="str">
        <f t="shared" si="7"/>
        <v/>
      </c>
      <c r="N97" s="100" t="str">
        <f>'EDT-1niveau'!F101</f>
        <v/>
      </c>
      <c r="O97" s="14" t="str">
        <f>IF('EDT-1niveau'!F101="O","FRANCAIS"&amp;CHAR(10)&amp;"Orthographe",IF('EDT-1niveau'!F101="rec","RECREATION",IF('EDT-1niveau'!F101="p","Pause méridienne",IF('EDT-1niveau'!F101="G","FRANCAIS"&amp;CHAR(10)&amp;"Grammaire",IF('EDT-1niveau'!F101="E","FRANCAIS"&amp;CHAR(10)&amp;"Ecriture",IF('EDT-1niveau'!F101="M","MATHEMATIQUES",IF('EDT-1niveau'!F101="F","FRANCAIS",IF('EDT-1niveau'!F101="LC","FRANCAIS"&amp;CHAR(10)&amp;"Lecture et comp. de l'écrit",IF('EDT-1niveau'!F101="CLA","FRANCAIS"&amp;CHAR(10)&amp;"Culture littéraire et artistique",IF('EDT-1niveau'!F101="LO","FRANCAIS"&amp;CHAR(10)&amp;"Langage oral",IF('EDT-1niveau'!F101="L","FRANCAIS"&amp;CHAR(10)&amp;"Lexique",IF('EDT-1niveau'!F101="CM","MATHEMATIQUES"&amp;CHAR(10)&amp;"Calcul mental",IF('EDT-1niveau'!F101="GM","MATHEMATIQUES"&amp;CHAR(10)&amp;"Grandeurs et mesures",IF('EDT-1niveau'!F101="NC","MATHEMATIQUES"&amp;CHAR(10)&amp;"Nombres et calculs",IF('EDT-1niveau'!F101="EG","MATHEMATIQUES"&amp;CHAR(10)&amp;"Espace et Géométrie",IF('EDT-1niveau'!F101="S","Sciences et technologie",IF('EDT-1niveau'!F101="H","Histoire",IF('EDT-1niveau'!F101="Geo","Géographie",IF('EDT-1niveau'!F101="EMC","Enseig. mor. et civ.",IF('EDT-1niveau'!F101="EPS","Educ. phys. et sportive",IF('EDT-1niveau'!F101="EM","Educ. musicale",IF('EDT-1niveau'!F101="AP","Arts plastiques",IF('EDT-1niveau'!F101="HDA","Hist. des arts",IF('EDT-1niveau'!F101="QM","Questionner le monde",IF('EDT-1niveau'!F101="LV","Langue vivante",IF('EDT-1niveau'!F101="APC","Activ. pédag. complémentaires",""))))))))))))))))))))))))))</f>
        <v/>
      </c>
      <c r="P97" s="39" t="str">
        <f t="shared" si="8"/>
        <v/>
      </c>
    </row>
    <row r="98" spans="1:16" x14ac:dyDescent="0.3">
      <c r="A98" s="4" t="e">
        <f>IF('POUR COMMENCER'!$E$14&gt;=A97,A97+'POUR COMMENCER'!$H$29,"")</f>
        <v>#VALUE!</v>
      </c>
      <c r="B98" s="100" t="str">
        <f>'EDT-1niveau'!B102</f>
        <v/>
      </c>
      <c r="C98" s="14" t="str">
        <f>IF('EDT-1niveau'!B102="O","FRANCAIS"&amp;CHAR(10)&amp;"Orthographe",IF('EDT-1niveau'!B102="rec","RECREATION",IF('EDT-1niveau'!B102="p","Pause méridienne",IF('EDT-1niveau'!B102="G","FRANCAIS"&amp;CHAR(10)&amp;"Grammaire",IF('EDT-1niveau'!B102="E","FRANCAIS"&amp;CHAR(10)&amp;"Ecriture",IF('EDT-1niveau'!B102="M","MATHEMATIQUES",IF('EDT-1niveau'!B102="F","FRANCAIS",IF('EDT-1niveau'!B102="LC","FRANCAIS"&amp;CHAR(10)&amp;"Lecture et comp. de l'écrit",IF('EDT-1niveau'!B102="CLA","FRANCAIS"&amp;CHAR(10)&amp;"Culture littéraire et artistique",IF('EDT-1niveau'!B102="LO","FRANCAIS"&amp;CHAR(10)&amp;"Langage oral",IF('EDT-1niveau'!B102="L","FRANCAIS"&amp;CHAR(10)&amp;"Lexique",IF('EDT-1niveau'!B102="CM","MATHEMATIQUES"&amp;CHAR(10)&amp;"Calcul mental",IF('EDT-1niveau'!B102="GM","MATHEMATIQUES"&amp;CHAR(10)&amp;"Grandeurs et mesures",IF('EDT-1niveau'!B102="NC","MATHEMATIQUES"&amp;CHAR(10)&amp;"Nombres et calculs",IF('EDT-1niveau'!B102="EG","MATHEMATIQUES"&amp;CHAR(10)&amp;"Espace et Géométrie",IF('EDT-1niveau'!B102="S","Sciences et technologie",IF('EDT-1niveau'!B102="H","Histoire",IF('EDT-1niveau'!B102="Geo","Géographie",IF('EDT-1niveau'!B102="EMC","Enseig. mor. et civ.",IF('EDT-1niveau'!B102="EPS","Educ. phys. et sportive",IF('EDT-1niveau'!B102="EM","Educ. musicale",IF('EDT-1niveau'!B102="AP","Arts plastiques",IF('EDT-1niveau'!B102="HDA","Hist. des arts",IF('EDT-1niveau'!B102="QM","Questionner le monde",IF('EDT-1niveau'!B102="LV","Langue vivante",IF('EDT-1niveau'!B102="APC","Activ. pédag. complémentaires",""))))))))))))))))))))))))))</f>
        <v/>
      </c>
      <c r="D98" s="14" t="str">
        <f t="shared" si="5"/>
        <v/>
      </c>
      <c r="E98" s="100" t="str">
        <f>'EDT-1niveau'!C102</f>
        <v/>
      </c>
      <c r="F98" s="14" t="str">
        <f>IF('EDT-1niveau'!C102="O","FRANCAIS"&amp;CHAR(10)&amp;"Orthographe",IF('EDT-1niveau'!C102="rec","RECREATION",IF('EDT-1niveau'!C102="p","Pause méridienne",IF('EDT-1niveau'!C102="G","FRANCAIS"&amp;CHAR(10)&amp;"Grammaire",IF('EDT-1niveau'!C102="E","FRANCAIS"&amp;CHAR(10)&amp;"Ecriture",IF('EDT-1niveau'!C102="M","MATHEMATIQUES",IF('EDT-1niveau'!C102="F","FRANCAIS",IF('EDT-1niveau'!C102="LC","FRANCAIS"&amp;CHAR(10)&amp;"Lecture et comp. de l'écrit",IF('EDT-1niveau'!C102="CLA","FRANCAIS"&amp;CHAR(10)&amp;"Culture littéraire et artistique",IF('EDT-1niveau'!C102="LO","FRANCAIS"&amp;CHAR(10)&amp;"Langage oral",IF('EDT-1niveau'!C102="L","FRANCAIS"&amp;CHAR(10)&amp;"Lexique",IF('EDT-1niveau'!C102="CM","MATHEMATIQUES"&amp;CHAR(10)&amp;"Calcul mental",IF('EDT-1niveau'!C102="GM","MATHEMATIQUES"&amp;CHAR(10)&amp;"Grandeurs et mesures",IF('EDT-1niveau'!C102="NC","MATHEMATIQUES"&amp;CHAR(10)&amp;"Nombres et calculs",IF('EDT-1niveau'!C102="EG","MATHEMATIQUES"&amp;CHAR(10)&amp;"Espace et Géométrie",IF('EDT-1niveau'!C102="S","Sciences et technologie",IF('EDT-1niveau'!C102="H","Histoire",IF('EDT-1niveau'!C102="Geo","Géographie",IF('EDT-1niveau'!C102="EMC","Enseig. mor. et civ.",IF('EDT-1niveau'!C102="EPS","Educ. phys. et sportive",IF('EDT-1niveau'!C102="EM","Educ. musicale",IF('EDT-1niveau'!C102="AP","Arts plastiques",IF('EDT-1niveau'!C102="HDA","Hist. des arts",IF('EDT-1niveau'!C102="QM","Questionner le monde",IF('EDT-1niveau'!C102="LV","Langue vivante",IF('EDT-1niveau'!C102="APC","Activ. pédag. complémentaires",""))))))))))))))))))))))))))</f>
        <v/>
      </c>
      <c r="G98" s="14" t="str">
        <f t="shared" si="6"/>
        <v/>
      </c>
      <c r="H98" s="100" t="str">
        <f>'EDT-1niveau'!D102</f>
        <v/>
      </c>
      <c r="I98" s="14" t="str">
        <f>IF('EDT-1niveau'!D102="O","FRANCAIS"&amp;CHAR(10)&amp;"Orthographe",IF('EDT-1niveau'!D102="rec","RECREATION",IF('EDT-1niveau'!D102="p","Pause méridienne",IF('EDT-1niveau'!D102="G","FRANCAIS"&amp;CHAR(10)&amp;"Grammaire",IF('EDT-1niveau'!D102="E","FRANCAIS"&amp;CHAR(10)&amp;"Ecriture",IF('EDT-1niveau'!D102="M","MATHEMATIQUES",IF('EDT-1niveau'!D102="F","FRANCAIS",IF('EDT-1niveau'!D102="LC","FRANCAIS"&amp;CHAR(10)&amp;"Lecture et comp. de l'écrit",IF('EDT-1niveau'!D102="CLA","FRANCAIS"&amp;CHAR(10)&amp;"Culture littéraire et artistique",IF('EDT-1niveau'!D102="LO","FRANCAIS"&amp;CHAR(10)&amp;"Langage oral",IF('EDT-1niveau'!D102="L","FRANCAIS"&amp;CHAR(10)&amp;"Lexique",IF('EDT-1niveau'!D102="CM","MATHEMATIQUES"&amp;CHAR(10)&amp;"Calcul mental",IF('EDT-1niveau'!D102="GM","MATHEMATIQUES"&amp;CHAR(10)&amp;"Grandeurs et mesures",IF('EDT-1niveau'!D102="NC","MATHEMATIQUES"&amp;CHAR(10)&amp;"Nombres et calculs",IF('EDT-1niveau'!D102="EG","MATHEMATIQUES"&amp;CHAR(10)&amp;"Espace et Géométrie",IF('EDT-1niveau'!D102="S","Sciences et technologie",IF('EDT-1niveau'!D102="H","Histoire",IF('EDT-1niveau'!D102="Geo","Géographie",IF('EDT-1niveau'!D102="EMC","Enseig. mor. et civ.",IF('EDT-1niveau'!D102="EPS","Educ. phys. et sportive",IF('EDT-1niveau'!D102="EM","Educ. musicale",IF('EDT-1niveau'!D102="AP","Arts plastiques",IF('EDT-1niveau'!D102="HDA","Hist. des arts",IF('EDT-1niveau'!D102="QM","Questionner le monde",IF('EDT-1niveau'!D102="LV","Langue vivante",IF('EDT-1niveau'!D102="APC","Activ. pédag. complémentaires",""))))))))))))))))))))))))))</f>
        <v/>
      </c>
      <c r="J98" s="14" t="str">
        <f t="shared" si="9"/>
        <v/>
      </c>
      <c r="K98" s="100" t="str">
        <f>'EDT-1niveau'!E102</f>
        <v/>
      </c>
      <c r="L98" s="14" t="str">
        <f>IF('EDT-1niveau'!E102="O","FRANCAIS"&amp;CHAR(10)&amp;"Orthographe",IF('EDT-1niveau'!E102="rec","RECREATION",IF('EDT-1niveau'!E102="p","Pause méridienne",IF('EDT-1niveau'!E102="G","FRANCAIS"&amp;CHAR(10)&amp;"Grammaire",IF('EDT-1niveau'!E102="E","FRANCAIS"&amp;CHAR(10)&amp;"Ecriture",IF('EDT-1niveau'!E102="M","MATHEMATIQUES",IF('EDT-1niveau'!E102="F","FRANCAIS",IF('EDT-1niveau'!E102="LC","FRANCAIS"&amp;CHAR(10)&amp;"Lecture et comp. de l'écrit",IF('EDT-1niveau'!E102="CLA","FRANCAIS"&amp;CHAR(10)&amp;"Culture littéraire et artistique",IF('EDT-1niveau'!E102="LO","FRANCAIS"&amp;CHAR(10)&amp;"Langage oral",IF('EDT-1niveau'!E102="L","FRANCAIS"&amp;CHAR(10)&amp;"Lexique",IF('EDT-1niveau'!E102="CM","MATHEMATIQUES"&amp;CHAR(10)&amp;"Calcul mental",IF('EDT-1niveau'!E102="GM","MATHEMATIQUES"&amp;CHAR(10)&amp;"Grandeurs et mesures",IF('EDT-1niveau'!E102="NC","MATHEMATIQUES"&amp;CHAR(10)&amp;"Nombres et calculs",IF('EDT-1niveau'!E102="EG","MATHEMATIQUES"&amp;CHAR(10)&amp;"Espace et Géométrie",IF('EDT-1niveau'!E102="S","Sciences et technologie",IF('EDT-1niveau'!E102="H","Histoire",IF('EDT-1niveau'!E102="Geo","Géographie",IF('EDT-1niveau'!E102="EMC","Enseig. mor. et civ.",IF('EDT-1niveau'!E102="EPS","Educ. phys. et sportive",IF('EDT-1niveau'!E102="EM","Educ. musicale",IF('EDT-1niveau'!E102="AP","Arts plastiques",IF('EDT-1niveau'!E102="HDA","Hist. des arts",IF('EDT-1niveau'!E102="QM","Questionner le monde",IF('EDT-1niveau'!E102="LV","Langue vivante",IF('EDT-1niveau'!E102="APC","Activ. pédag. complémentaires",""))))))))))))))))))))))))))</f>
        <v/>
      </c>
      <c r="M98" s="14" t="str">
        <f t="shared" si="7"/>
        <v/>
      </c>
      <c r="N98" s="100" t="str">
        <f>'EDT-1niveau'!F102</f>
        <v/>
      </c>
      <c r="O98" s="14" t="str">
        <f>IF('EDT-1niveau'!F102="O","FRANCAIS"&amp;CHAR(10)&amp;"Orthographe",IF('EDT-1niveau'!F102="rec","RECREATION",IF('EDT-1niveau'!F102="p","Pause méridienne",IF('EDT-1niveau'!F102="G","FRANCAIS"&amp;CHAR(10)&amp;"Grammaire",IF('EDT-1niveau'!F102="E","FRANCAIS"&amp;CHAR(10)&amp;"Ecriture",IF('EDT-1niveau'!F102="M","MATHEMATIQUES",IF('EDT-1niveau'!F102="F","FRANCAIS",IF('EDT-1niveau'!F102="LC","FRANCAIS"&amp;CHAR(10)&amp;"Lecture et comp. de l'écrit",IF('EDT-1niveau'!F102="CLA","FRANCAIS"&amp;CHAR(10)&amp;"Culture littéraire et artistique",IF('EDT-1niveau'!F102="LO","FRANCAIS"&amp;CHAR(10)&amp;"Langage oral",IF('EDT-1niveau'!F102="L","FRANCAIS"&amp;CHAR(10)&amp;"Lexique",IF('EDT-1niveau'!F102="CM","MATHEMATIQUES"&amp;CHAR(10)&amp;"Calcul mental",IF('EDT-1niveau'!F102="GM","MATHEMATIQUES"&amp;CHAR(10)&amp;"Grandeurs et mesures",IF('EDT-1niveau'!F102="NC","MATHEMATIQUES"&amp;CHAR(10)&amp;"Nombres et calculs",IF('EDT-1niveau'!F102="EG","MATHEMATIQUES"&amp;CHAR(10)&amp;"Espace et Géométrie",IF('EDT-1niveau'!F102="S","Sciences et technologie",IF('EDT-1niveau'!F102="H","Histoire",IF('EDT-1niveau'!F102="Geo","Géographie",IF('EDT-1niveau'!F102="EMC","Enseig. mor. et civ.",IF('EDT-1niveau'!F102="EPS","Educ. phys. et sportive",IF('EDT-1niveau'!F102="EM","Educ. musicale",IF('EDT-1niveau'!F102="AP","Arts plastiques",IF('EDT-1niveau'!F102="HDA","Hist. des arts",IF('EDT-1niveau'!F102="QM","Questionner le monde",IF('EDT-1niveau'!F102="LV","Langue vivante",IF('EDT-1niveau'!F102="APC","Activ. pédag. complémentaires",""))))))))))))))))))))))))))</f>
        <v/>
      </c>
      <c r="P98" s="39" t="str">
        <f t="shared" si="8"/>
        <v/>
      </c>
    </row>
    <row r="99" spans="1:16" x14ac:dyDescent="0.3">
      <c r="A99" s="4" t="e">
        <f>IF('POUR COMMENCER'!$E$14&gt;=A98,A98+'POUR COMMENCER'!$H$29,"")</f>
        <v>#VALUE!</v>
      </c>
      <c r="B99" s="100" t="str">
        <f>'EDT-1niveau'!B103</f>
        <v/>
      </c>
      <c r="C99" s="14" t="str">
        <f>IF('EDT-1niveau'!B103="O","FRANCAIS"&amp;CHAR(10)&amp;"Orthographe",IF('EDT-1niveau'!B103="rec","RECREATION",IF('EDT-1niveau'!B103="p","Pause méridienne",IF('EDT-1niveau'!B103="G","FRANCAIS"&amp;CHAR(10)&amp;"Grammaire",IF('EDT-1niveau'!B103="E","FRANCAIS"&amp;CHAR(10)&amp;"Ecriture",IF('EDT-1niveau'!B103="M","MATHEMATIQUES",IF('EDT-1niveau'!B103="F","FRANCAIS",IF('EDT-1niveau'!B103="LC","FRANCAIS"&amp;CHAR(10)&amp;"Lecture et comp. de l'écrit",IF('EDT-1niveau'!B103="CLA","FRANCAIS"&amp;CHAR(10)&amp;"Culture littéraire et artistique",IF('EDT-1niveau'!B103="LO","FRANCAIS"&amp;CHAR(10)&amp;"Langage oral",IF('EDT-1niveau'!B103="L","FRANCAIS"&amp;CHAR(10)&amp;"Lexique",IF('EDT-1niveau'!B103="CM","MATHEMATIQUES"&amp;CHAR(10)&amp;"Calcul mental",IF('EDT-1niveau'!B103="GM","MATHEMATIQUES"&amp;CHAR(10)&amp;"Grandeurs et mesures",IF('EDT-1niveau'!B103="NC","MATHEMATIQUES"&amp;CHAR(10)&amp;"Nombres et calculs",IF('EDT-1niveau'!B103="EG","MATHEMATIQUES"&amp;CHAR(10)&amp;"Espace et Géométrie",IF('EDT-1niveau'!B103="S","Sciences et technologie",IF('EDT-1niveau'!B103="H","Histoire",IF('EDT-1niveau'!B103="Geo","Géographie",IF('EDT-1niveau'!B103="EMC","Enseig. mor. et civ.",IF('EDT-1niveau'!B103="EPS","Educ. phys. et sportive",IF('EDT-1niveau'!B103="EM","Educ. musicale",IF('EDT-1niveau'!B103="AP","Arts plastiques",IF('EDT-1niveau'!B103="HDA","Hist. des arts",IF('EDT-1niveau'!B103="QM","Questionner le monde",IF('EDT-1niveau'!B103="LV","Langue vivante",IF('EDT-1niveau'!B103="APC","Activ. pédag. complémentaires",""))))))))))))))))))))))))))</f>
        <v/>
      </c>
      <c r="D99" s="14" t="str">
        <f t="shared" si="5"/>
        <v/>
      </c>
      <c r="E99" s="100" t="str">
        <f>'EDT-1niveau'!C103</f>
        <v/>
      </c>
      <c r="F99" s="14" t="str">
        <f>IF('EDT-1niveau'!C103="O","FRANCAIS"&amp;CHAR(10)&amp;"Orthographe",IF('EDT-1niveau'!C103="rec","RECREATION",IF('EDT-1niveau'!C103="p","Pause méridienne",IF('EDT-1niveau'!C103="G","FRANCAIS"&amp;CHAR(10)&amp;"Grammaire",IF('EDT-1niveau'!C103="E","FRANCAIS"&amp;CHAR(10)&amp;"Ecriture",IF('EDT-1niveau'!C103="M","MATHEMATIQUES",IF('EDT-1niveau'!C103="F","FRANCAIS",IF('EDT-1niveau'!C103="LC","FRANCAIS"&amp;CHAR(10)&amp;"Lecture et comp. de l'écrit",IF('EDT-1niveau'!C103="CLA","FRANCAIS"&amp;CHAR(10)&amp;"Culture littéraire et artistique",IF('EDT-1niveau'!C103="LO","FRANCAIS"&amp;CHAR(10)&amp;"Langage oral",IF('EDT-1niveau'!C103="L","FRANCAIS"&amp;CHAR(10)&amp;"Lexique",IF('EDT-1niveau'!C103="CM","MATHEMATIQUES"&amp;CHAR(10)&amp;"Calcul mental",IF('EDT-1niveau'!C103="GM","MATHEMATIQUES"&amp;CHAR(10)&amp;"Grandeurs et mesures",IF('EDT-1niveau'!C103="NC","MATHEMATIQUES"&amp;CHAR(10)&amp;"Nombres et calculs",IF('EDT-1niveau'!C103="EG","MATHEMATIQUES"&amp;CHAR(10)&amp;"Espace et Géométrie",IF('EDT-1niveau'!C103="S","Sciences et technologie",IF('EDT-1niveau'!C103="H","Histoire",IF('EDT-1niveau'!C103="Geo","Géographie",IF('EDT-1niveau'!C103="EMC","Enseig. mor. et civ.",IF('EDT-1niveau'!C103="EPS","Educ. phys. et sportive",IF('EDT-1niveau'!C103="EM","Educ. musicale",IF('EDT-1niveau'!C103="AP","Arts plastiques",IF('EDT-1niveau'!C103="HDA","Hist. des arts",IF('EDT-1niveau'!C103="QM","Questionner le monde",IF('EDT-1niveau'!C103="LV","Langue vivante",IF('EDT-1niveau'!C103="APC","Activ. pédag. complémentaires",""))))))))))))))))))))))))))</f>
        <v/>
      </c>
      <c r="G99" s="14" t="str">
        <f t="shared" si="6"/>
        <v/>
      </c>
      <c r="H99" s="100" t="str">
        <f>'EDT-1niveau'!D103</f>
        <v/>
      </c>
      <c r="I99" s="14" t="str">
        <f>IF('EDT-1niveau'!D103="O","FRANCAIS"&amp;CHAR(10)&amp;"Orthographe",IF('EDT-1niveau'!D103="rec","RECREATION",IF('EDT-1niveau'!D103="p","Pause méridienne",IF('EDT-1niveau'!D103="G","FRANCAIS"&amp;CHAR(10)&amp;"Grammaire",IF('EDT-1niveau'!D103="E","FRANCAIS"&amp;CHAR(10)&amp;"Ecriture",IF('EDT-1niveau'!D103="M","MATHEMATIQUES",IF('EDT-1niveau'!D103="F","FRANCAIS",IF('EDT-1niveau'!D103="LC","FRANCAIS"&amp;CHAR(10)&amp;"Lecture et comp. de l'écrit",IF('EDT-1niveau'!D103="CLA","FRANCAIS"&amp;CHAR(10)&amp;"Culture littéraire et artistique",IF('EDT-1niveau'!D103="LO","FRANCAIS"&amp;CHAR(10)&amp;"Langage oral",IF('EDT-1niveau'!D103="L","FRANCAIS"&amp;CHAR(10)&amp;"Lexique",IF('EDT-1niveau'!D103="CM","MATHEMATIQUES"&amp;CHAR(10)&amp;"Calcul mental",IF('EDT-1niveau'!D103="GM","MATHEMATIQUES"&amp;CHAR(10)&amp;"Grandeurs et mesures",IF('EDT-1niveau'!D103="NC","MATHEMATIQUES"&amp;CHAR(10)&amp;"Nombres et calculs",IF('EDT-1niveau'!D103="EG","MATHEMATIQUES"&amp;CHAR(10)&amp;"Espace et Géométrie",IF('EDT-1niveau'!D103="S","Sciences et technologie",IF('EDT-1niveau'!D103="H","Histoire",IF('EDT-1niveau'!D103="Geo","Géographie",IF('EDT-1niveau'!D103="EMC","Enseig. mor. et civ.",IF('EDT-1niveau'!D103="EPS","Educ. phys. et sportive",IF('EDT-1niveau'!D103="EM","Educ. musicale",IF('EDT-1niveau'!D103="AP","Arts plastiques",IF('EDT-1niveau'!D103="HDA","Hist. des arts",IF('EDT-1niveau'!D103="QM","Questionner le monde",IF('EDT-1niveau'!D103="LV","Langue vivante",IF('EDT-1niveau'!D103="APC","Activ. pédag. complémentaires",""))))))))))))))))))))))))))</f>
        <v/>
      </c>
      <c r="J99" s="14" t="str">
        <f t="shared" si="9"/>
        <v/>
      </c>
      <c r="K99" s="100" t="str">
        <f>'EDT-1niveau'!E103</f>
        <v/>
      </c>
      <c r="L99" s="14" t="str">
        <f>IF('EDT-1niveau'!E103="O","FRANCAIS"&amp;CHAR(10)&amp;"Orthographe",IF('EDT-1niveau'!E103="rec","RECREATION",IF('EDT-1niveau'!E103="p","Pause méridienne",IF('EDT-1niveau'!E103="G","FRANCAIS"&amp;CHAR(10)&amp;"Grammaire",IF('EDT-1niveau'!E103="E","FRANCAIS"&amp;CHAR(10)&amp;"Ecriture",IF('EDT-1niveau'!E103="M","MATHEMATIQUES",IF('EDT-1niveau'!E103="F","FRANCAIS",IF('EDT-1niveau'!E103="LC","FRANCAIS"&amp;CHAR(10)&amp;"Lecture et comp. de l'écrit",IF('EDT-1niveau'!E103="CLA","FRANCAIS"&amp;CHAR(10)&amp;"Culture littéraire et artistique",IF('EDT-1niveau'!E103="LO","FRANCAIS"&amp;CHAR(10)&amp;"Langage oral",IF('EDT-1niveau'!E103="L","FRANCAIS"&amp;CHAR(10)&amp;"Lexique",IF('EDT-1niveau'!E103="CM","MATHEMATIQUES"&amp;CHAR(10)&amp;"Calcul mental",IF('EDT-1niveau'!E103="GM","MATHEMATIQUES"&amp;CHAR(10)&amp;"Grandeurs et mesures",IF('EDT-1niveau'!E103="NC","MATHEMATIQUES"&amp;CHAR(10)&amp;"Nombres et calculs",IF('EDT-1niveau'!E103="EG","MATHEMATIQUES"&amp;CHAR(10)&amp;"Espace et Géométrie",IF('EDT-1niveau'!E103="S","Sciences et technologie",IF('EDT-1niveau'!E103="H","Histoire",IF('EDT-1niveau'!E103="Geo","Géographie",IF('EDT-1niveau'!E103="EMC","Enseig. mor. et civ.",IF('EDT-1niveau'!E103="EPS","Educ. phys. et sportive",IF('EDT-1niveau'!E103="EM","Educ. musicale",IF('EDT-1niveau'!E103="AP","Arts plastiques",IF('EDT-1niveau'!E103="HDA","Hist. des arts",IF('EDT-1niveau'!E103="QM","Questionner le monde",IF('EDT-1niveau'!E103="LV","Langue vivante",IF('EDT-1niveau'!E103="APC","Activ. pédag. complémentaires",""))))))))))))))))))))))))))</f>
        <v/>
      </c>
      <c r="M99" s="14" t="str">
        <f t="shared" si="7"/>
        <v/>
      </c>
      <c r="N99" s="100" t="str">
        <f>'EDT-1niveau'!F103</f>
        <v/>
      </c>
      <c r="O99" s="14" t="str">
        <f>IF('EDT-1niveau'!F103="O","FRANCAIS"&amp;CHAR(10)&amp;"Orthographe",IF('EDT-1niveau'!F103="rec","RECREATION",IF('EDT-1niveau'!F103="p","Pause méridienne",IF('EDT-1niveau'!F103="G","FRANCAIS"&amp;CHAR(10)&amp;"Grammaire",IF('EDT-1niveau'!F103="E","FRANCAIS"&amp;CHAR(10)&amp;"Ecriture",IF('EDT-1niveau'!F103="M","MATHEMATIQUES",IF('EDT-1niveau'!F103="F","FRANCAIS",IF('EDT-1niveau'!F103="LC","FRANCAIS"&amp;CHAR(10)&amp;"Lecture et comp. de l'écrit",IF('EDT-1niveau'!F103="CLA","FRANCAIS"&amp;CHAR(10)&amp;"Culture littéraire et artistique",IF('EDT-1niveau'!F103="LO","FRANCAIS"&amp;CHAR(10)&amp;"Langage oral",IF('EDT-1niveau'!F103="L","FRANCAIS"&amp;CHAR(10)&amp;"Lexique",IF('EDT-1niveau'!F103="CM","MATHEMATIQUES"&amp;CHAR(10)&amp;"Calcul mental",IF('EDT-1niveau'!F103="GM","MATHEMATIQUES"&amp;CHAR(10)&amp;"Grandeurs et mesures",IF('EDT-1niveau'!F103="NC","MATHEMATIQUES"&amp;CHAR(10)&amp;"Nombres et calculs",IF('EDT-1niveau'!F103="EG","MATHEMATIQUES"&amp;CHAR(10)&amp;"Espace et Géométrie",IF('EDT-1niveau'!F103="S","Sciences et technologie",IF('EDT-1niveau'!F103="H","Histoire",IF('EDT-1niveau'!F103="Geo","Géographie",IF('EDT-1niveau'!F103="EMC","Enseig. mor. et civ.",IF('EDT-1niveau'!F103="EPS","Educ. phys. et sportive",IF('EDT-1niveau'!F103="EM","Educ. musicale",IF('EDT-1niveau'!F103="AP","Arts plastiques",IF('EDT-1niveau'!F103="HDA","Hist. des arts",IF('EDT-1niveau'!F103="QM","Questionner le monde",IF('EDT-1niveau'!F103="LV","Langue vivante",IF('EDT-1niveau'!F103="APC","Activ. pédag. complémentaires",""))))))))))))))))))))))))))</f>
        <v/>
      </c>
      <c r="P99" s="39" t="str">
        <f t="shared" si="8"/>
        <v/>
      </c>
    </row>
    <row r="100" spans="1:16" x14ac:dyDescent="0.3">
      <c r="A100" s="4" t="e">
        <f>IF('POUR COMMENCER'!$E$14&gt;=A99,A99+'POUR COMMENCER'!$H$29,"")</f>
        <v>#VALUE!</v>
      </c>
      <c r="B100" s="100" t="str">
        <f>'EDT-1niveau'!B104</f>
        <v/>
      </c>
      <c r="C100" s="14" t="str">
        <f>IF('EDT-1niveau'!B104="O","FRANCAIS"&amp;CHAR(10)&amp;"Orthographe",IF('EDT-1niveau'!B104="rec","RECREATION",IF('EDT-1niveau'!B104="p","Pause méridienne",IF('EDT-1niveau'!B104="G","FRANCAIS"&amp;CHAR(10)&amp;"Grammaire",IF('EDT-1niveau'!B104="E","FRANCAIS"&amp;CHAR(10)&amp;"Ecriture",IF('EDT-1niveau'!B104="M","MATHEMATIQUES",IF('EDT-1niveau'!B104="F","FRANCAIS",IF('EDT-1niveau'!B104="LC","FRANCAIS"&amp;CHAR(10)&amp;"Lecture et comp. de l'écrit",IF('EDT-1niveau'!B104="CLA","FRANCAIS"&amp;CHAR(10)&amp;"Culture littéraire et artistique",IF('EDT-1niveau'!B104="LO","FRANCAIS"&amp;CHAR(10)&amp;"Langage oral",IF('EDT-1niveau'!B104="L","FRANCAIS"&amp;CHAR(10)&amp;"Lexique",IF('EDT-1niveau'!B104="CM","MATHEMATIQUES"&amp;CHAR(10)&amp;"Calcul mental",IF('EDT-1niveau'!B104="GM","MATHEMATIQUES"&amp;CHAR(10)&amp;"Grandeurs et mesures",IF('EDT-1niveau'!B104="NC","MATHEMATIQUES"&amp;CHAR(10)&amp;"Nombres et calculs",IF('EDT-1niveau'!B104="EG","MATHEMATIQUES"&amp;CHAR(10)&amp;"Espace et Géométrie",IF('EDT-1niveau'!B104="S","Sciences et technologie",IF('EDT-1niveau'!B104="H","Histoire",IF('EDT-1niveau'!B104="Geo","Géographie",IF('EDT-1niveau'!B104="EMC","Enseig. mor. et civ.",IF('EDT-1niveau'!B104="EPS","Educ. phys. et sportive",IF('EDT-1niveau'!B104="EM","Educ. musicale",IF('EDT-1niveau'!B104="AP","Arts plastiques",IF('EDT-1niveau'!B104="HDA","Hist. des arts",IF('EDT-1niveau'!B104="QM","Questionner le monde",IF('EDT-1niveau'!B104="LV","Langue vivante",IF('EDT-1niveau'!B104="APC","Activ. pédag. complémentaires",""))))))))))))))))))))))))))</f>
        <v/>
      </c>
      <c r="D100" s="14" t="str">
        <f t="shared" si="5"/>
        <v/>
      </c>
      <c r="E100" s="100" t="str">
        <f>'EDT-1niveau'!C104</f>
        <v/>
      </c>
      <c r="F100" s="14" t="str">
        <f>IF('EDT-1niveau'!C104="O","FRANCAIS"&amp;CHAR(10)&amp;"Orthographe",IF('EDT-1niveau'!C104="rec","RECREATION",IF('EDT-1niveau'!C104="p","Pause méridienne",IF('EDT-1niveau'!C104="G","FRANCAIS"&amp;CHAR(10)&amp;"Grammaire",IF('EDT-1niveau'!C104="E","FRANCAIS"&amp;CHAR(10)&amp;"Ecriture",IF('EDT-1niveau'!C104="M","MATHEMATIQUES",IF('EDT-1niveau'!C104="F","FRANCAIS",IF('EDT-1niveau'!C104="LC","FRANCAIS"&amp;CHAR(10)&amp;"Lecture et comp. de l'écrit",IF('EDT-1niveau'!C104="CLA","FRANCAIS"&amp;CHAR(10)&amp;"Culture littéraire et artistique",IF('EDT-1niveau'!C104="LO","FRANCAIS"&amp;CHAR(10)&amp;"Langage oral",IF('EDT-1niveau'!C104="L","FRANCAIS"&amp;CHAR(10)&amp;"Lexique",IF('EDT-1niveau'!C104="CM","MATHEMATIQUES"&amp;CHAR(10)&amp;"Calcul mental",IF('EDT-1niveau'!C104="GM","MATHEMATIQUES"&amp;CHAR(10)&amp;"Grandeurs et mesures",IF('EDT-1niveau'!C104="NC","MATHEMATIQUES"&amp;CHAR(10)&amp;"Nombres et calculs",IF('EDT-1niveau'!C104="EG","MATHEMATIQUES"&amp;CHAR(10)&amp;"Espace et Géométrie",IF('EDT-1niveau'!C104="S","Sciences et technologie",IF('EDT-1niveau'!C104="H","Histoire",IF('EDT-1niveau'!C104="Geo","Géographie",IF('EDT-1niveau'!C104="EMC","Enseig. mor. et civ.",IF('EDT-1niveau'!C104="EPS","Educ. phys. et sportive",IF('EDT-1niveau'!C104="EM","Educ. musicale",IF('EDT-1niveau'!C104="AP","Arts plastiques",IF('EDT-1niveau'!C104="HDA","Hist. des arts",IF('EDT-1niveau'!C104="QM","Questionner le monde",IF('EDT-1niveau'!C104="LV","Langue vivante",IF('EDT-1niveau'!C104="APC","Activ. pédag. complémentaires",""))))))))))))))))))))))))))</f>
        <v/>
      </c>
      <c r="G100" s="14" t="str">
        <f t="shared" si="6"/>
        <v/>
      </c>
      <c r="H100" s="100" t="str">
        <f>'EDT-1niveau'!D104</f>
        <v/>
      </c>
      <c r="I100" s="14" t="str">
        <f>IF('EDT-1niveau'!D104="O","FRANCAIS"&amp;CHAR(10)&amp;"Orthographe",IF('EDT-1niveau'!D104="rec","RECREATION",IF('EDT-1niveau'!D104="p","Pause méridienne",IF('EDT-1niveau'!D104="G","FRANCAIS"&amp;CHAR(10)&amp;"Grammaire",IF('EDT-1niveau'!D104="E","FRANCAIS"&amp;CHAR(10)&amp;"Ecriture",IF('EDT-1niveau'!D104="M","MATHEMATIQUES",IF('EDT-1niveau'!D104="F","FRANCAIS",IF('EDT-1niveau'!D104="LC","FRANCAIS"&amp;CHAR(10)&amp;"Lecture et comp. de l'écrit",IF('EDT-1niveau'!D104="CLA","FRANCAIS"&amp;CHAR(10)&amp;"Culture littéraire et artistique",IF('EDT-1niveau'!D104="LO","FRANCAIS"&amp;CHAR(10)&amp;"Langage oral",IF('EDT-1niveau'!D104="L","FRANCAIS"&amp;CHAR(10)&amp;"Lexique",IF('EDT-1niveau'!D104="CM","MATHEMATIQUES"&amp;CHAR(10)&amp;"Calcul mental",IF('EDT-1niveau'!D104="GM","MATHEMATIQUES"&amp;CHAR(10)&amp;"Grandeurs et mesures",IF('EDT-1niveau'!D104="NC","MATHEMATIQUES"&amp;CHAR(10)&amp;"Nombres et calculs",IF('EDT-1niveau'!D104="EG","MATHEMATIQUES"&amp;CHAR(10)&amp;"Espace et Géométrie",IF('EDT-1niveau'!D104="S","Sciences et technologie",IF('EDT-1niveau'!D104="H","Histoire",IF('EDT-1niveau'!D104="Geo","Géographie",IF('EDT-1niveau'!D104="EMC","Enseig. mor. et civ.",IF('EDT-1niveau'!D104="EPS","Educ. phys. et sportive",IF('EDT-1niveau'!D104="EM","Educ. musicale",IF('EDT-1niveau'!D104="AP","Arts plastiques",IF('EDT-1niveau'!D104="HDA","Hist. des arts",IF('EDT-1niveau'!D104="QM","Questionner le monde",IF('EDT-1niveau'!D104="LV","Langue vivante",IF('EDT-1niveau'!D104="APC","Activ. pédag. complémentaires",""))))))))))))))))))))))))))</f>
        <v/>
      </c>
      <c r="J100" s="14" t="str">
        <f t="shared" si="9"/>
        <v/>
      </c>
      <c r="K100" s="100" t="str">
        <f>'EDT-1niveau'!E104</f>
        <v/>
      </c>
      <c r="L100" s="14" t="str">
        <f>IF('EDT-1niveau'!E104="O","FRANCAIS"&amp;CHAR(10)&amp;"Orthographe",IF('EDT-1niveau'!E104="rec","RECREATION",IF('EDT-1niveau'!E104="p","Pause méridienne",IF('EDT-1niveau'!E104="G","FRANCAIS"&amp;CHAR(10)&amp;"Grammaire",IF('EDT-1niveau'!E104="E","FRANCAIS"&amp;CHAR(10)&amp;"Ecriture",IF('EDT-1niveau'!E104="M","MATHEMATIQUES",IF('EDT-1niveau'!E104="F","FRANCAIS",IF('EDT-1niveau'!E104="LC","FRANCAIS"&amp;CHAR(10)&amp;"Lecture et comp. de l'écrit",IF('EDT-1niveau'!E104="CLA","FRANCAIS"&amp;CHAR(10)&amp;"Culture littéraire et artistique",IF('EDT-1niveau'!E104="LO","FRANCAIS"&amp;CHAR(10)&amp;"Langage oral",IF('EDT-1niveau'!E104="L","FRANCAIS"&amp;CHAR(10)&amp;"Lexique",IF('EDT-1niveau'!E104="CM","MATHEMATIQUES"&amp;CHAR(10)&amp;"Calcul mental",IF('EDT-1niveau'!E104="GM","MATHEMATIQUES"&amp;CHAR(10)&amp;"Grandeurs et mesures",IF('EDT-1niveau'!E104="NC","MATHEMATIQUES"&amp;CHAR(10)&amp;"Nombres et calculs",IF('EDT-1niveau'!E104="EG","MATHEMATIQUES"&amp;CHAR(10)&amp;"Espace et Géométrie",IF('EDT-1niveau'!E104="S","Sciences et technologie",IF('EDT-1niveau'!E104="H","Histoire",IF('EDT-1niveau'!E104="Geo","Géographie",IF('EDT-1niveau'!E104="EMC","Enseig. mor. et civ.",IF('EDT-1niveau'!E104="EPS","Educ. phys. et sportive",IF('EDT-1niveau'!E104="EM","Educ. musicale",IF('EDT-1niveau'!E104="AP","Arts plastiques",IF('EDT-1niveau'!E104="HDA","Hist. des arts",IF('EDT-1niveau'!E104="QM","Questionner le monde",IF('EDT-1niveau'!E104="LV","Langue vivante",IF('EDT-1niveau'!E104="APC","Activ. pédag. complémentaires",""))))))))))))))))))))))))))</f>
        <v/>
      </c>
      <c r="M100" s="14" t="str">
        <f t="shared" si="7"/>
        <v/>
      </c>
      <c r="N100" s="100" t="str">
        <f>'EDT-1niveau'!F104</f>
        <v/>
      </c>
      <c r="O100" s="14" t="str">
        <f>IF('EDT-1niveau'!F104="O","FRANCAIS"&amp;CHAR(10)&amp;"Orthographe",IF('EDT-1niveau'!F104="rec","RECREATION",IF('EDT-1niveau'!F104="p","Pause méridienne",IF('EDT-1niveau'!F104="G","FRANCAIS"&amp;CHAR(10)&amp;"Grammaire",IF('EDT-1niveau'!F104="E","FRANCAIS"&amp;CHAR(10)&amp;"Ecriture",IF('EDT-1niveau'!F104="M","MATHEMATIQUES",IF('EDT-1niveau'!F104="F","FRANCAIS",IF('EDT-1niveau'!F104="LC","FRANCAIS"&amp;CHAR(10)&amp;"Lecture et comp. de l'écrit",IF('EDT-1niveau'!F104="CLA","FRANCAIS"&amp;CHAR(10)&amp;"Culture littéraire et artistique",IF('EDT-1niveau'!F104="LO","FRANCAIS"&amp;CHAR(10)&amp;"Langage oral",IF('EDT-1niveau'!F104="L","FRANCAIS"&amp;CHAR(10)&amp;"Lexique",IF('EDT-1niveau'!F104="CM","MATHEMATIQUES"&amp;CHAR(10)&amp;"Calcul mental",IF('EDT-1niveau'!F104="GM","MATHEMATIQUES"&amp;CHAR(10)&amp;"Grandeurs et mesures",IF('EDT-1niveau'!F104="NC","MATHEMATIQUES"&amp;CHAR(10)&amp;"Nombres et calculs",IF('EDT-1niveau'!F104="EG","MATHEMATIQUES"&amp;CHAR(10)&amp;"Espace et Géométrie",IF('EDT-1niveau'!F104="S","Sciences et technologie",IF('EDT-1niveau'!F104="H","Histoire",IF('EDT-1niveau'!F104="Geo","Géographie",IF('EDT-1niveau'!F104="EMC","Enseig. mor. et civ.",IF('EDT-1niveau'!F104="EPS","Educ. phys. et sportive",IF('EDT-1niveau'!F104="EM","Educ. musicale",IF('EDT-1niveau'!F104="AP","Arts plastiques",IF('EDT-1niveau'!F104="HDA","Hist. des arts",IF('EDT-1niveau'!F104="QM","Questionner le monde",IF('EDT-1niveau'!F104="LV","Langue vivante",IF('EDT-1niveau'!F104="APC","Activ. pédag. complémentaires",""))))))))))))))))))))))))))</f>
        <v/>
      </c>
      <c r="P100" s="39" t="str">
        <f t="shared" si="8"/>
        <v/>
      </c>
    </row>
    <row r="101" spans="1:16" x14ac:dyDescent="0.3">
      <c r="A101" s="4" t="e">
        <f>IF('POUR COMMENCER'!$E$14&gt;=A100,A100+'POUR COMMENCER'!$H$29,"")</f>
        <v>#VALUE!</v>
      </c>
      <c r="B101" s="100" t="str">
        <f>'EDT-1niveau'!B105</f>
        <v/>
      </c>
      <c r="C101" s="14" t="str">
        <f>IF('EDT-1niveau'!B105="O","FRANCAIS"&amp;CHAR(10)&amp;"Orthographe",IF('EDT-1niveau'!B105="rec","RECREATION",IF('EDT-1niveau'!B105="p","Pause méridienne",IF('EDT-1niveau'!B105="G","FRANCAIS"&amp;CHAR(10)&amp;"Grammaire",IF('EDT-1niveau'!B105="E","FRANCAIS"&amp;CHAR(10)&amp;"Ecriture",IF('EDT-1niveau'!B105="M","MATHEMATIQUES",IF('EDT-1niveau'!B105="F","FRANCAIS",IF('EDT-1niveau'!B105="LC","FRANCAIS"&amp;CHAR(10)&amp;"Lecture et comp. de l'écrit",IF('EDT-1niveau'!B105="CLA","FRANCAIS"&amp;CHAR(10)&amp;"Culture littéraire et artistique",IF('EDT-1niveau'!B105="LO","FRANCAIS"&amp;CHAR(10)&amp;"Langage oral",IF('EDT-1niveau'!B105="L","FRANCAIS"&amp;CHAR(10)&amp;"Lexique",IF('EDT-1niveau'!B105="CM","MATHEMATIQUES"&amp;CHAR(10)&amp;"Calcul mental",IF('EDT-1niveau'!B105="GM","MATHEMATIQUES"&amp;CHAR(10)&amp;"Grandeurs et mesures",IF('EDT-1niveau'!B105="NC","MATHEMATIQUES"&amp;CHAR(10)&amp;"Nombres et calculs",IF('EDT-1niveau'!B105="EG","MATHEMATIQUES"&amp;CHAR(10)&amp;"Espace et Géométrie",IF('EDT-1niveau'!B105="S","Sciences et technologie",IF('EDT-1niveau'!B105="H","Histoire",IF('EDT-1niveau'!B105="Geo","Géographie",IF('EDT-1niveau'!B105="EMC","Enseig. mor. et civ.",IF('EDT-1niveau'!B105="EPS","Educ. phys. et sportive",IF('EDT-1niveau'!B105="EM","Educ. musicale",IF('EDT-1niveau'!B105="AP","Arts plastiques",IF('EDT-1niveau'!B105="HDA","Hist. des arts",IF('EDT-1niveau'!B105="QM","Questionner le monde",IF('EDT-1niveau'!B105="LV","Langue vivante",IF('EDT-1niveau'!B105="APC","Activ. pédag. complémentaires",""))))))))))))))))))))))))))</f>
        <v/>
      </c>
      <c r="D101" s="14" t="str">
        <f t="shared" si="5"/>
        <v/>
      </c>
      <c r="E101" s="100" t="str">
        <f>'EDT-1niveau'!C105</f>
        <v/>
      </c>
      <c r="F101" s="14" t="str">
        <f>IF('EDT-1niveau'!C105="O","FRANCAIS"&amp;CHAR(10)&amp;"Orthographe",IF('EDT-1niveau'!C105="rec","RECREATION",IF('EDT-1niveau'!C105="p","Pause méridienne",IF('EDT-1niveau'!C105="G","FRANCAIS"&amp;CHAR(10)&amp;"Grammaire",IF('EDT-1niveau'!C105="E","FRANCAIS"&amp;CHAR(10)&amp;"Ecriture",IF('EDT-1niveau'!C105="M","MATHEMATIQUES",IF('EDT-1niveau'!C105="F","FRANCAIS",IF('EDT-1niveau'!C105="LC","FRANCAIS"&amp;CHAR(10)&amp;"Lecture et comp. de l'écrit",IF('EDT-1niveau'!C105="CLA","FRANCAIS"&amp;CHAR(10)&amp;"Culture littéraire et artistique",IF('EDT-1niveau'!C105="LO","FRANCAIS"&amp;CHAR(10)&amp;"Langage oral",IF('EDT-1niveau'!C105="L","FRANCAIS"&amp;CHAR(10)&amp;"Lexique",IF('EDT-1niveau'!C105="CM","MATHEMATIQUES"&amp;CHAR(10)&amp;"Calcul mental",IF('EDT-1niveau'!C105="GM","MATHEMATIQUES"&amp;CHAR(10)&amp;"Grandeurs et mesures",IF('EDT-1niveau'!C105="NC","MATHEMATIQUES"&amp;CHAR(10)&amp;"Nombres et calculs",IF('EDT-1niveau'!C105="EG","MATHEMATIQUES"&amp;CHAR(10)&amp;"Espace et Géométrie",IF('EDT-1niveau'!C105="S","Sciences et technologie",IF('EDT-1niveau'!C105="H","Histoire",IF('EDT-1niveau'!C105="Geo","Géographie",IF('EDT-1niveau'!C105="EMC","Enseig. mor. et civ.",IF('EDT-1niveau'!C105="EPS","Educ. phys. et sportive",IF('EDT-1niveau'!C105="EM","Educ. musicale",IF('EDT-1niveau'!C105="AP","Arts plastiques",IF('EDT-1niveau'!C105="HDA","Hist. des arts",IF('EDT-1niveau'!C105="QM","Questionner le monde",IF('EDT-1niveau'!C105="LV","Langue vivante",IF('EDT-1niveau'!C105="APC","Activ. pédag. complémentaires",""))))))))))))))))))))))))))</f>
        <v/>
      </c>
      <c r="G101" s="14" t="str">
        <f t="shared" si="6"/>
        <v/>
      </c>
      <c r="H101" s="100" t="str">
        <f>'EDT-1niveau'!D105</f>
        <v/>
      </c>
      <c r="I101" s="14" t="str">
        <f>IF('EDT-1niveau'!D105="O","FRANCAIS"&amp;CHAR(10)&amp;"Orthographe",IF('EDT-1niveau'!D105="rec","RECREATION",IF('EDT-1niveau'!D105="p","Pause méridienne",IF('EDT-1niveau'!D105="G","FRANCAIS"&amp;CHAR(10)&amp;"Grammaire",IF('EDT-1niveau'!D105="E","FRANCAIS"&amp;CHAR(10)&amp;"Ecriture",IF('EDT-1niveau'!D105="M","MATHEMATIQUES",IF('EDT-1niveau'!D105="F","FRANCAIS",IF('EDT-1niveau'!D105="LC","FRANCAIS"&amp;CHAR(10)&amp;"Lecture et comp. de l'écrit",IF('EDT-1niveau'!D105="CLA","FRANCAIS"&amp;CHAR(10)&amp;"Culture littéraire et artistique",IF('EDT-1niveau'!D105="LO","FRANCAIS"&amp;CHAR(10)&amp;"Langage oral",IF('EDT-1niveau'!D105="L","FRANCAIS"&amp;CHAR(10)&amp;"Lexique",IF('EDT-1niveau'!D105="CM","MATHEMATIQUES"&amp;CHAR(10)&amp;"Calcul mental",IF('EDT-1niveau'!D105="GM","MATHEMATIQUES"&amp;CHAR(10)&amp;"Grandeurs et mesures",IF('EDT-1niveau'!D105="NC","MATHEMATIQUES"&amp;CHAR(10)&amp;"Nombres et calculs",IF('EDT-1niveau'!D105="EG","MATHEMATIQUES"&amp;CHAR(10)&amp;"Espace et Géométrie",IF('EDT-1niveau'!D105="S","Sciences et technologie",IF('EDT-1niveau'!D105="H","Histoire",IF('EDT-1niveau'!D105="Geo","Géographie",IF('EDT-1niveau'!D105="EMC","Enseig. mor. et civ.",IF('EDT-1niveau'!D105="EPS","Educ. phys. et sportive",IF('EDT-1niveau'!D105="EM","Educ. musicale",IF('EDT-1niveau'!D105="AP","Arts plastiques",IF('EDT-1niveau'!D105="HDA","Hist. des arts",IF('EDT-1niveau'!D105="QM","Questionner le monde",IF('EDT-1niveau'!D105="LV","Langue vivante",IF('EDT-1niveau'!D105="APC","Activ. pédag. complémentaires",""))))))))))))))))))))))))))</f>
        <v/>
      </c>
      <c r="J101" s="14" t="str">
        <f t="shared" si="9"/>
        <v/>
      </c>
      <c r="K101" s="100" t="str">
        <f>'EDT-1niveau'!E105</f>
        <v/>
      </c>
      <c r="L101" s="14" t="str">
        <f>IF('EDT-1niveau'!E105="O","FRANCAIS"&amp;CHAR(10)&amp;"Orthographe",IF('EDT-1niveau'!E105="rec","RECREATION",IF('EDT-1niveau'!E105="p","Pause méridienne",IF('EDT-1niveau'!E105="G","FRANCAIS"&amp;CHAR(10)&amp;"Grammaire",IF('EDT-1niveau'!E105="E","FRANCAIS"&amp;CHAR(10)&amp;"Ecriture",IF('EDT-1niveau'!E105="M","MATHEMATIQUES",IF('EDT-1niveau'!E105="F","FRANCAIS",IF('EDT-1niveau'!E105="LC","FRANCAIS"&amp;CHAR(10)&amp;"Lecture et comp. de l'écrit",IF('EDT-1niveau'!E105="CLA","FRANCAIS"&amp;CHAR(10)&amp;"Culture littéraire et artistique",IF('EDT-1niveau'!E105="LO","FRANCAIS"&amp;CHAR(10)&amp;"Langage oral",IF('EDT-1niveau'!E105="L","FRANCAIS"&amp;CHAR(10)&amp;"Lexique",IF('EDT-1niveau'!E105="CM","MATHEMATIQUES"&amp;CHAR(10)&amp;"Calcul mental",IF('EDT-1niveau'!E105="GM","MATHEMATIQUES"&amp;CHAR(10)&amp;"Grandeurs et mesures",IF('EDT-1niveau'!E105="NC","MATHEMATIQUES"&amp;CHAR(10)&amp;"Nombres et calculs",IF('EDT-1niveau'!E105="EG","MATHEMATIQUES"&amp;CHAR(10)&amp;"Espace et Géométrie",IF('EDT-1niveau'!E105="S","Sciences et technologie",IF('EDT-1niveau'!E105="H","Histoire",IF('EDT-1niveau'!E105="Geo","Géographie",IF('EDT-1niveau'!E105="EMC","Enseig. mor. et civ.",IF('EDT-1niveau'!E105="EPS","Educ. phys. et sportive",IF('EDT-1niveau'!E105="EM","Educ. musicale",IF('EDT-1niveau'!E105="AP","Arts plastiques",IF('EDT-1niveau'!E105="HDA","Hist. des arts",IF('EDT-1niveau'!E105="QM","Questionner le monde",IF('EDT-1niveau'!E105="LV","Langue vivante",IF('EDT-1niveau'!E105="APC","Activ. pédag. complémentaires",""))))))))))))))))))))))))))</f>
        <v/>
      </c>
      <c r="M101" s="14" t="str">
        <f t="shared" si="7"/>
        <v/>
      </c>
      <c r="N101" s="100" t="str">
        <f>'EDT-1niveau'!F105</f>
        <v/>
      </c>
      <c r="O101" s="14" t="str">
        <f>IF('EDT-1niveau'!F105="O","FRANCAIS"&amp;CHAR(10)&amp;"Orthographe",IF('EDT-1niveau'!F105="rec","RECREATION",IF('EDT-1niveau'!F105="p","Pause méridienne",IF('EDT-1niveau'!F105="G","FRANCAIS"&amp;CHAR(10)&amp;"Grammaire",IF('EDT-1niveau'!F105="E","FRANCAIS"&amp;CHAR(10)&amp;"Ecriture",IF('EDT-1niveau'!F105="M","MATHEMATIQUES",IF('EDT-1niveau'!F105="F","FRANCAIS",IF('EDT-1niveau'!F105="LC","FRANCAIS"&amp;CHAR(10)&amp;"Lecture et comp. de l'écrit",IF('EDT-1niveau'!F105="CLA","FRANCAIS"&amp;CHAR(10)&amp;"Culture littéraire et artistique",IF('EDT-1niveau'!F105="LO","FRANCAIS"&amp;CHAR(10)&amp;"Langage oral",IF('EDT-1niveau'!F105="L","FRANCAIS"&amp;CHAR(10)&amp;"Lexique",IF('EDT-1niveau'!F105="CM","MATHEMATIQUES"&amp;CHAR(10)&amp;"Calcul mental",IF('EDT-1niveau'!F105="GM","MATHEMATIQUES"&amp;CHAR(10)&amp;"Grandeurs et mesures",IF('EDT-1niveau'!F105="NC","MATHEMATIQUES"&amp;CHAR(10)&amp;"Nombres et calculs",IF('EDT-1niveau'!F105="EG","MATHEMATIQUES"&amp;CHAR(10)&amp;"Espace et Géométrie",IF('EDT-1niveau'!F105="S","Sciences et technologie",IF('EDT-1niveau'!F105="H","Histoire",IF('EDT-1niveau'!F105="Geo","Géographie",IF('EDT-1niveau'!F105="EMC","Enseig. mor. et civ.",IF('EDT-1niveau'!F105="EPS","Educ. phys. et sportive",IF('EDT-1niveau'!F105="EM","Educ. musicale",IF('EDT-1niveau'!F105="AP","Arts plastiques",IF('EDT-1niveau'!F105="HDA","Hist. des arts",IF('EDT-1niveau'!F105="QM","Questionner le monde",IF('EDT-1niveau'!F105="LV","Langue vivante",IF('EDT-1niveau'!F105="APC","Activ. pédag. complémentaires",""))))))))))))))))))))))))))</f>
        <v/>
      </c>
      <c r="P101" s="39" t="str">
        <f t="shared" si="8"/>
        <v/>
      </c>
    </row>
    <row r="102" spans="1:16" x14ac:dyDescent="0.3">
      <c r="A102" s="4" t="e">
        <f>IF('POUR COMMENCER'!$E$14&gt;=A101,A101+'POUR COMMENCER'!$H$29,"")</f>
        <v>#VALUE!</v>
      </c>
      <c r="B102" s="100" t="str">
        <f>'EDT-1niveau'!B106</f>
        <v/>
      </c>
      <c r="C102" s="14" t="str">
        <f>IF('EDT-1niveau'!B106="O","FRANCAIS"&amp;CHAR(10)&amp;"Orthographe",IF('EDT-1niveau'!B106="rec","RECREATION",IF('EDT-1niveau'!B106="p","Pause méridienne",IF('EDT-1niveau'!B106="G","FRANCAIS"&amp;CHAR(10)&amp;"Grammaire",IF('EDT-1niveau'!B106="E","FRANCAIS"&amp;CHAR(10)&amp;"Ecriture",IF('EDT-1niveau'!B106="M","MATHEMATIQUES",IF('EDT-1niveau'!B106="F","FRANCAIS",IF('EDT-1niveau'!B106="LC","FRANCAIS"&amp;CHAR(10)&amp;"Lecture et comp. de l'écrit",IF('EDT-1niveau'!B106="CLA","FRANCAIS"&amp;CHAR(10)&amp;"Culture littéraire et artistique",IF('EDT-1niveau'!B106="LO","FRANCAIS"&amp;CHAR(10)&amp;"Langage oral",IF('EDT-1niveau'!B106="L","FRANCAIS"&amp;CHAR(10)&amp;"Lexique",IF('EDT-1niveau'!B106="CM","MATHEMATIQUES"&amp;CHAR(10)&amp;"Calcul mental",IF('EDT-1niveau'!B106="GM","MATHEMATIQUES"&amp;CHAR(10)&amp;"Grandeurs et mesures",IF('EDT-1niveau'!B106="NC","MATHEMATIQUES"&amp;CHAR(10)&amp;"Nombres et calculs",IF('EDT-1niveau'!B106="EG","MATHEMATIQUES"&amp;CHAR(10)&amp;"Espace et Géométrie",IF('EDT-1niveau'!B106="S","Sciences et technologie",IF('EDT-1niveau'!B106="H","Histoire",IF('EDT-1niveau'!B106="Geo","Géographie",IF('EDT-1niveau'!B106="EMC","Enseig. mor. et civ.",IF('EDT-1niveau'!B106="EPS","Educ. phys. et sportive",IF('EDT-1niveau'!B106="EM","Educ. musicale",IF('EDT-1niveau'!B106="AP","Arts plastiques",IF('EDT-1niveau'!B106="HDA","Hist. des arts",IF('EDT-1niveau'!B106="QM","Questionner le monde",IF('EDT-1niveau'!B106="LV","Langue vivante",IF('EDT-1niveau'!B106="APC","Activ. pédag. complémentaires",""))))))))))))))))))))))))))</f>
        <v/>
      </c>
      <c r="D102" s="14" t="str">
        <f t="shared" si="5"/>
        <v/>
      </c>
      <c r="E102" s="100" t="str">
        <f>'EDT-1niveau'!C106</f>
        <v/>
      </c>
      <c r="F102" s="14" t="str">
        <f>IF('EDT-1niveau'!C106="O","FRANCAIS"&amp;CHAR(10)&amp;"Orthographe",IF('EDT-1niveau'!C106="rec","RECREATION",IF('EDT-1niveau'!C106="p","Pause méridienne",IF('EDT-1niveau'!C106="G","FRANCAIS"&amp;CHAR(10)&amp;"Grammaire",IF('EDT-1niveau'!C106="E","FRANCAIS"&amp;CHAR(10)&amp;"Ecriture",IF('EDT-1niveau'!C106="M","MATHEMATIQUES",IF('EDT-1niveau'!C106="F","FRANCAIS",IF('EDT-1niveau'!C106="LC","FRANCAIS"&amp;CHAR(10)&amp;"Lecture et comp. de l'écrit",IF('EDT-1niveau'!C106="CLA","FRANCAIS"&amp;CHAR(10)&amp;"Culture littéraire et artistique",IF('EDT-1niveau'!C106="LO","FRANCAIS"&amp;CHAR(10)&amp;"Langage oral",IF('EDT-1niveau'!C106="L","FRANCAIS"&amp;CHAR(10)&amp;"Lexique",IF('EDT-1niveau'!C106="CM","MATHEMATIQUES"&amp;CHAR(10)&amp;"Calcul mental",IF('EDT-1niveau'!C106="GM","MATHEMATIQUES"&amp;CHAR(10)&amp;"Grandeurs et mesures",IF('EDT-1niveau'!C106="NC","MATHEMATIQUES"&amp;CHAR(10)&amp;"Nombres et calculs",IF('EDT-1niveau'!C106="EG","MATHEMATIQUES"&amp;CHAR(10)&amp;"Espace et Géométrie",IF('EDT-1niveau'!C106="S","Sciences et technologie",IF('EDT-1niveau'!C106="H","Histoire",IF('EDT-1niveau'!C106="Geo","Géographie",IF('EDT-1niveau'!C106="EMC","Enseig. mor. et civ.",IF('EDT-1niveau'!C106="EPS","Educ. phys. et sportive",IF('EDT-1niveau'!C106="EM","Educ. musicale",IF('EDT-1niveau'!C106="AP","Arts plastiques",IF('EDT-1niveau'!C106="HDA","Hist. des arts",IF('EDT-1niveau'!C106="QM","Questionner le monde",IF('EDT-1niveau'!C106="LV","Langue vivante",IF('EDT-1niveau'!C106="APC","Activ. pédag. complémentaires",""))))))))))))))))))))))))))</f>
        <v/>
      </c>
      <c r="G102" s="14" t="str">
        <f t="shared" si="6"/>
        <v/>
      </c>
      <c r="H102" s="100" t="str">
        <f>'EDT-1niveau'!D106</f>
        <v/>
      </c>
      <c r="I102" s="14" t="str">
        <f>IF('EDT-1niveau'!D106="O","FRANCAIS"&amp;CHAR(10)&amp;"Orthographe",IF('EDT-1niveau'!D106="rec","RECREATION",IF('EDT-1niveau'!D106="p","Pause méridienne",IF('EDT-1niveau'!D106="G","FRANCAIS"&amp;CHAR(10)&amp;"Grammaire",IF('EDT-1niveau'!D106="E","FRANCAIS"&amp;CHAR(10)&amp;"Ecriture",IF('EDT-1niveau'!D106="M","MATHEMATIQUES",IF('EDT-1niveau'!D106="F","FRANCAIS",IF('EDT-1niveau'!D106="LC","FRANCAIS"&amp;CHAR(10)&amp;"Lecture et comp. de l'écrit",IF('EDT-1niveau'!D106="CLA","FRANCAIS"&amp;CHAR(10)&amp;"Culture littéraire et artistique",IF('EDT-1niveau'!D106="LO","FRANCAIS"&amp;CHAR(10)&amp;"Langage oral",IF('EDT-1niveau'!D106="L","FRANCAIS"&amp;CHAR(10)&amp;"Lexique",IF('EDT-1niveau'!D106="CM","MATHEMATIQUES"&amp;CHAR(10)&amp;"Calcul mental",IF('EDT-1niveau'!D106="GM","MATHEMATIQUES"&amp;CHAR(10)&amp;"Grandeurs et mesures",IF('EDT-1niveau'!D106="NC","MATHEMATIQUES"&amp;CHAR(10)&amp;"Nombres et calculs",IF('EDT-1niveau'!D106="EG","MATHEMATIQUES"&amp;CHAR(10)&amp;"Espace et Géométrie",IF('EDT-1niveau'!D106="S","Sciences et technologie",IF('EDT-1niveau'!D106="H","Histoire",IF('EDT-1niveau'!D106="Geo","Géographie",IF('EDT-1niveau'!D106="EMC","Enseig. mor. et civ.",IF('EDT-1niveau'!D106="EPS","Educ. phys. et sportive",IF('EDT-1niveau'!D106="EM","Educ. musicale",IF('EDT-1niveau'!D106="AP","Arts plastiques",IF('EDT-1niveau'!D106="HDA","Hist. des arts",IF('EDT-1niveau'!D106="QM","Questionner le monde",IF('EDT-1niveau'!D106="LV","Langue vivante",IF('EDT-1niveau'!D106="APC","Activ. pédag. complémentaires",""))))))))))))))))))))))))))</f>
        <v/>
      </c>
      <c r="J102" s="14" t="str">
        <f t="shared" si="9"/>
        <v/>
      </c>
      <c r="K102" s="100" t="str">
        <f>'EDT-1niveau'!E106</f>
        <v/>
      </c>
      <c r="L102" s="14" t="str">
        <f>IF('EDT-1niveau'!E106="O","FRANCAIS"&amp;CHAR(10)&amp;"Orthographe",IF('EDT-1niveau'!E106="rec","RECREATION",IF('EDT-1niveau'!E106="p","Pause méridienne",IF('EDT-1niveau'!E106="G","FRANCAIS"&amp;CHAR(10)&amp;"Grammaire",IF('EDT-1niveau'!E106="E","FRANCAIS"&amp;CHAR(10)&amp;"Ecriture",IF('EDT-1niveau'!E106="M","MATHEMATIQUES",IF('EDT-1niveau'!E106="F","FRANCAIS",IF('EDT-1niveau'!E106="LC","FRANCAIS"&amp;CHAR(10)&amp;"Lecture et comp. de l'écrit",IF('EDT-1niveau'!E106="CLA","FRANCAIS"&amp;CHAR(10)&amp;"Culture littéraire et artistique",IF('EDT-1niveau'!E106="LO","FRANCAIS"&amp;CHAR(10)&amp;"Langage oral",IF('EDT-1niveau'!E106="L","FRANCAIS"&amp;CHAR(10)&amp;"Lexique",IF('EDT-1niveau'!E106="CM","MATHEMATIQUES"&amp;CHAR(10)&amp;"Calcul mental",IF('EDT-1niveau'!E106="GM","MATHEMATIQUES"&amp;CHAR(10)&amp;"Grandeurs et mesures",IF('EDT-1niveau'!E106="NC","MATHEMATIQUES"&amp;CHAR(10)&amp;"Nombres et calculs",IF('EDT-1niveau'!E106="EG","MATHEMATIQUES"&amp;CHAR(10)&amp;"Espace et Géométrie",IF('EDT-1niveau'!E106="S","Sciences et technologie",IF('EDT-1niveau'!E106="H","Histoire",IF('EDT-1niveau'!E106="Geo","Géographie",IF('EDT-1niveau'!E106="EMC","Enseig. mor. et civ.",IF('EDT-1niveau'!E106="EPS","Educ. phys. et sportive",IF('EDT-1niveau'!E106="EM","Educ. musicale",IF('EDT-1niveau'!E106="AP","Arts plastiques",IF('EDT-1niveau'!E106="HDA","Hist. des arts",IF('EDT-1niveau'!E106="QM","Questionner le monde",IF('EDT-1niveau'!E106="LV","Langue vivante",IF('EDT-1niveau'!E106="APC","Activ. pédag. complémentaires",""))))))))))))))))))))))))))</f>
        <v/>
      </c>
      <c r="M102" s="14" t="str">
        <f t="shared" si="7"/>
        <v/>
      </c>
      <c r="N102" s="100" t="str">
        <f>'EDT-1niveau'!F106</f>
        <v/>
      </c>
      <c r="O102" s="14" t="str">
        <f>IF('EDT-1niveau'!F106="O","FRANCAIS"&amp;CHAR(10)&amp;"Orthographe",IF('EDT-1niveau'!F106="rec","RECREATION",IF('EDT-1niveau'!F106="p","Pause méridienne",IF('EDT-1niveau'!F106="G","FRANCAIS"&amp;CHAR(10)&amp;"Grammaire",IF('EDT-1niveau'!F106="E","FRANCAIS"&amp;CHAR(10)&amp;"Ecriture",IF('EDT-1niveau'!F106="M","MATHEMATIQUES",IF('EDT-1niveau'!F106="F","FRANCAIS",IF('EDT-1niveau'!F106="LC","FRANCAIS"&amp;CHAR(10)&amp;"Lecture et comp. de l'écrit",IF('EDT-1niveau'!F106="CLA","FRANCAIS"&amp;CHAR(10)&amp;"Culture littéraire et artistique",IF('EDT-1niveau'!F106="LO","FRANCAIS"&amp;CHAR(10)&amp;"Langage oral",IF('EDT-1niveau'!F106="L","FRANCAIS"&amp;CHAR(10)&amp;"Lexique",IF('EDT-1niveau'!F106="CM","MATHEMATIQUES"&amp;CHAR(10)&amp;"Calcul mental",IF('EDT-1niveau'!F106="GM","MATHEMATIQUES"&amp;CHAR(10)&amp;"Grandeurs et mesures",IF('EDT-1niveau'!F106="NC","MATHEMATIQUES"&amp;CHAR(10)&amp;"Nombres et calculs",IF('EDT-1niveau'!F106="EG","MATHEMATIQUES"&amp;CHAR(10)&amp;"Espace et Géométrie",IF('EDT-1niveau'!F106="S","Sciences et technologie",IF('EDT-1niveau'!F106="H","Histoire",IF('EDT-1niveau'!F106="Geo","Géographie",IF('EDT-1niveau'!F106="EMC","Enseig. mor. et civ.",IF('EDT-1niveau'!F106="EPS","Educ. phys. et sportive",IF('EDT-1niveau'!F106="EM","Educ. musicale",IF('EDT-1niveau'!F106="AP","Arts plastiques",IF('EDT-1niveau'!F106="HDA","Hist. des arts",IF('EDT-1niveau'!F106="QM","Questionner le monde",IF('EDT-1niveau'!F106="LV","Langue vivante",IF('EDT-1niveau'!F106="APC","Activ. pédag. complémentaires",""))))))))))))))))))))))))))</f>
        <v/>
      </c>
      <c r="P102" s="39" t="str">
        <f t="shared" si="8"/>
        <v/>
      </c>
    </row>
    <row r="103" spans="1:16" x14ac:dyDescent="0.3">
      <c r="A103" s="4" t="e">
        <f>IF('POUR COMMENCER'!$E$14&gt;=A102,A102+'POUR COMMENCER'!$H$29,"")</f>
        <v>#VALUE!</v>
      </c>
      <c r="B103" s="100" t="str">
        <f>'EDT-1niveau'!B107</f>
        <v/>
      </c>
      <c r="C103" s="14" t="str">
        <f>IF('EDT-1niveau'!B107="O","FRANCAIS"&amp;CHAR(10)&amp;"Orthographe",IF('EDT-1niveau'!B107="rec","RECREATION",IF('EDT-1niveau'!B107="p","Pause méridienne",IF('EDT-1niveau'!B107="G","FRANCAIS"&amp;CHAR(10)&amp;"Grammaire",IF('EDT-1niveau'!B107="E","FRANCAIS"&amp;CHAR(10)&amp;"Ecriture",IF('EDT-1niveau'!B107="M","MATHEMATIQUES",IF('EDT-1niveau'!B107="F","FRANCAIS",IF('EDT-1niveau'!B107="LC","FRANCAIS"&amp;CHAR(10)&amp;"Lecture et comp. de l'écrit",IF('EDT-1niveau'!B107="CLA","FRANCAIS"&amp;CHAR(10)&amp;"Culture littéraire et artistique",IF('EDT-1niveau'!B107="LO","FRANCAIS"&amp;CHAR(10)&amp;"Langage oral",IF('EDT-1niveau'!B107="L","FRANCAIS"&amp;CHAR(10)&amp;"Lexique",IF('EDT-1niveau'!B107="CM","MATHEMATIQUES"&amp;CHAR(10)&amp;"Calcul mental",IF('EDT-1niveau'!B107="GM","MATHEMATIQUES"&amp;CHAR(10)&amp;"Grandeurs et mesures",IF('EDT-1niveau'!B107="NC","MATHEMATIQUES"&amp;CHAR(10)&amp;"Nombres et calculs",IF('EDT-1niveau'!B107="EG","MATHEMATIQUES"&amp;CHAR(10)&amp;"Espace et Géométrie",IF('EDT-1niveau'!B107="S","Sciences et technologie",IF('EDT-1niveau'!B107="H","Histoire",IF('EDT-1niveau'!B107="Geo","Géographie",IF('EDT-1niveau'!B107="EMC","Enseig. mor. et civ.",IF('EDT-1niveau'!B107="EPS","Educ. phys. et sportive",IF('EDT-1niveau'!B107="EM","Educ. musicale",IF('EDT-1niveau'!B107="AP","Arts plastiques",IF('EDT-1niveau'!B107="HDA","Hist. des arts",IF('EDT-1niveau'!B107="QM","Questionner le monde",IF('EDT-1niveau'!B107="LV","Langue vivante",IF('EDT-1niveau'!B107="APC","Activ. pédag. complémentaires",""))))))))))))))))))))))))))</f>
        <v/>
      </c>
      <c r="D103" s="14" t="str">
        <f t="shared" si="5"/>
        <v/>
      </c>
      <c r="E103" s="100" t="str">
        <f>'EDT-1niveau'!C107</f>
        <v/>
      </c>
      <c r="F103" s="14" t="str">
        <f>IF('EDT-1niveau'!C107="O","FRANCAIS"&amp;CHAR(10)&amp;"Orthographe",IF('EDT-1niveau'!C107="rec","RECREATION",IF('EDT-1niveau'!C107="p","Pause méridienne",IF('EDT-1niveau'!C107="G","FRANCAIS"&amp;CHAR(10)&amp;"Grammaire",IF('EDT-1niveau'!C107="E","FRANCAIS"&amp;CHAR(10)&amp;"Ecriture",IF('EDT-1niveau'!C107="M","MATHEMATIQUES",IF('EDT-1niveau'!C107="F","FRANCAIS",IF('EDT-1niveau'!C107="LC","FRANCAIS"&amp;CHAR(10)&amp;"Lecture et comp. de l'écrit",IF('EDT-1niveau'!C107="CLA","FRANCAIS"&amp;CHAR(10)&amp;"Culture littéraire et artistique",IF('EDT-1niveau'!C107="LO","FRANCAIS"&amp;CHAR(10)&amp;"Langage oral",IF('EDT-1niveau'!C107="L","FRANCAIS"&amp;CHAR(10)&amp;"Lexique",IF('EDT-1niveau'!C107="CM","MATHEMATIQUES"&amp;CHAR(10)&amp;"Calcul mental",IF('EDT-1niveau'!C107="GM","MATHEMATIQUES"&amp;CHAR(10)&amp;"Grandeurs et mesures",IF('EDT-1niveau'!C107="NC","MATHEMATIQUES"&amp;CHAR(10)&amp;"Nombres et calculs",IF('EDT-1niveau'!C107="EG","MATHEMATIQUES"&amp;CHAR(10)&amp;"Espace et Géométrie",IF('EDT-1niveau'!C107="S","Sciences et technologie",IF('EDT-1niveau'!C107="H","Histoire",IF('EDT-1niveau'!C107="Geo","Géographie",IF('EDT-1niveau'!C107="EMC","Enseig. mor. et civ.",IF('EDT-1niveau'!C107="EPS","Educ. phys. et sportive",IF('EDT-1niveau'!C107="EM","Educ. musicale",IF('EDT-1niveau'!C107="AP","Arts plastiques",IF('EDT-1niveau'!C107="HDA","Hist. des arts",IF('EDT-1niveau'!C107="QM","Questionner le monde",IF('EDT-1niveau'!C107="LV","Langue vivante",IF('EDT-1niveau'!C107="APC","Activ. pédag. complémentaires",""))))))))))))))))))))))))))</f>
        <v/>
      </c>
      <c r="G103" s="14" t="str">
        <f t="shared" si="6"/>
        <v/>
      </c>
      <c r="H103" s="100" t="str">
        <f>'EDT-1niveau'!D107</f>
        <v/>
      </c>
      <c r="I103" s="14" t="str">
        <f>IF('EDT-1niveau'!D107="O","FRANCAIS"&amp;CHAR(10)&amp;"Orthographe",IF('EDT-1niveau'!D107="rec","RECREATION",IF('EDT-1niveau'!D107="p","Pause méridienne",IF('EDT-1niveau'!D107="G","FRANCAIS"&amp;CHAR(10)&amp;"Grammaire",IF('EDT-1niveau'!D107="E","FRANCAIS"&amp;CHAR(10)&amp;"Ecriture",IF('EDT-1niveau'!D107="M","MATHEMATIQUES",IF('EDT-1niveau'!D107="F","FRANCAIS",IF('EDT-1niveau'!D107="LC","FRANCAIS"&amp;CHAR(10)&amp;"Lecture et comp. de l'écrit",IF('EDT-1niveau'!D107="CLA","FRANCAIS"&amp;CHAR(10)&amp;"Culture littéraire et artistique",IF('EDT-1niveau'!D107="LO","FRANCAIS"&amp;CHAR(10)&amp;"Langage oral",IF('EDT-1niveau'!D107="L","FRANCAIS"&amp;CHAR(10)&amp;"Lexique",IF('EDT-1niveau'!D107="CM","MATHEMATIQUES"&amp;CHAR(10)&amp;"Calcul mental",IF('EDT-1niveau'!D107="GM","MATHEMATIQUES"&amp;CHAR(10)&amp;"Grandeurs et mesures",IF('EDT-1niveau'!D107="NC","MATHEMATIQUES"&amp;CHAR(10)&amp;"Nombres et calculs",IF('EDT-1niveau'!D107="EG","MATHEMATIQUES"&amp;CHAR(10)&amp;"Espace et Géométrie",IF('EDT-1niveau'!D107="S","Sciences et technologie",IF('EDT-1niveau'!D107="H","Histoire",IF('EDT-1niveau'!D107="Geo","Géographie",IF('EDT-1niveau'!D107="EMC","Enseig. mor. et civ.",IF('EDT-1niveau'!D107="EPS","Educ. phys. et sportive",IF('EDT-1niveau'!D107="EM","Educ. musicale",IF('EDT-1niveau'!D107="AP","Arts plastiques",IF('EDT-1niveau'!D107="HDA","Hist. des arts",IF('EDT-1niveau'!D107="QM","Questionner le monde",IF('EDT-1niveau'!D107="LV","Langue vivante",IF('EDT-1niveau'!D107="APC","Activ. pédag. complémentaires",""))))))))))))))))))))))))))</f>
        <v/>
      </c>
      <c r="J103" s="14" t="str">
        <f t="shared" si="9"/>
        <v/>
      </c>
      <c r="K103" s="100" t="str">
        <f>'EDT-1niveau'!E107</f>
        <v/>
      </c>
      <c r="L103" s="14" t="str">
        <f>IF('EDT-1niveau'!E107="O","FRANCAIS"&amp;CHAR(10)&amp;"Orthographe",IF('EDT-1niveau'!E107="rec","RECREATION",IF('EDT-1niveau'!E107="p","Pause méridienne",IF('EDT-1niveau'!E107="G","FRANCAIS"&amp;CHAR(10)&amp;"Grammaire",IF('EDT-1niveau'!E107="E","FRANCAIS"&amp;CHAR(10)&amp;"Ecriture",IF('EDT-1niveau'!E107="M","MATHEMATIQUES",IF('EDT-1niveau'!E107="F","FRANCAIS",IF('EDT-1niveau'!E107="LC","FRANCAIS"&amp;CHAR(10)&amp;"Lecture et comp. de l'écrit",IF('EDT-1niveau'!E107="CLA","FRANCAIS"&amp;CHAR(10)&amp;"Culture littéraire et artistique",IF('EDT-1niveau'!E107="LO","FRANCAIS"&amp;CHAR(10)&amp;"Langage oral",IF('EDT-1niveau'!E107="L","FRANCAIS"&amp;CHAR(10)&amp;"Lexique",IF('EDT-1niveau'!E107="CM","MATHEMATIQUES"&amp;CHAR(10)&amp;"Calcul mental",IF('EDT-1niveau'!E107="GM","MATHEMATIQUES"&amp;CHAR(10)&amp;"Grandeurs et mesures",IF('EDT-1niveau'!E107="NC","MATHEMATIQUES"&amp;CHAR(10)&amp;"Nombres et calculs",IF('EDT-1niveau'!E107="EG","MATHEMATIQUES"&amp;CHAR(10)&amp;"Espace et Géométrie",IF('EDT-1niveau'!E107="S","Sciences et technologie",IF('EDT-1niveau'!E107="H","Histoire",IF('EDT-1niveau'!E107="Geo","Géographie",IF('EDT-1niveau'!E107="EMC","Enseig. mor. et civ.",IF('EDT-1niveau'!E107="EPS","Educ. phys. et sportive",IF('EDT-1niveau'!E107="EM","Educ. musicale",IF('EDT-1niveau'!E107="AP","Arts plastiques",IF('EDT-1niveau'!E107="HDA","Hist. des arts",IF('EDT-1niveau'!E107="QM","Questionner le monde",IF('EDT-1niveau'!E107="LV","Langue vivante",IF('EDT-1niveau'!E107="APC","Activ. pédag. complémentaires",""))))))))))))))))))))))))))</f>
        <v/>
      </c>
      <c r="M103" s="14" t="str">
        <f t="shared" si="7"/>
        <v/>
      </c>
      <c r="N103" s="100" t="str">
        <f>'EDT-1niveau'!F107</f>
        <v/>
      </c>
      <c r="O103" s="14" t="str">
        <f>IF('EDT-1niveau'!F107="O","FRANCAIS"&amp;CHAR(10)&amp;"Orthographe",IF('EDT-1niveau'!F107="rec","RECREATION",IF('EDT-1niveau'!F107="p","Pause méridienne",IF('EDT-1niveau'!F107="G","FRANCAIS"&amp;CHAR(10)&amp;"Grammaire",IF('EDT-1niveau'!F107="E","FRANCAIS"&amp;CHAR(10)&amp;"Ecriture",IF('EDT-1niveau'!F107="M","MATHEMATIQUES",IF('EDT-1niveau'!F107="F","FRANCAIS",IF('EDT-1niveau'!F107="LC","FRANCAIS"&amp;CHAR(10)&amp;"Lecture et comp. de l'écrit",IF('EDT-1niveau'!F107="CLA","FRANCAIS"&amp;CHAR(10)&amp;"Culture littéraire et artistique",IF('EDT-1niveau'!F107="LO","FRANCAIS"&amp;CHAR(10)&amp;"Langage oral",IF('EDT-1niveau'!F107="L","FRANCAIS"&amp;CHAR(10)&amp;"Lexique",IF('EDT-1niveau'!F107="CM","MATHEMATIQUES"&amp;CHAR(10)&amp;"Calcul mental",IF('EDT-1niveau'!F107="GM","MATHEMATIQUES"&amp;CHAR(10)&amp;"Grandeurs et mesures",IF('EDT-1niveau'!F107="NC","MATHEMATIQUES"&amp;CHAR(10)&amp;"Nombres et calculs",IF('EDT-1niveau'!F107="EG","MATHEMATIQUES"&amp;CHAR(10)&amp;"Espace et Géométrie",IF('EDT-1niveau'!F107="S","Sciences et technologie",IF('EDT-1niveau'!F107="H","Histoire",IF('EDT-1niveau'!F107="Geo","Géographie",IF('EDT-1niveau'!F107="EMC","Enseig. mor. et civ.",IF('EDT-1niveau'!F107="EPS","Educ. phys. et sportive",IF('EDT-1niveau'!F107="EM","Educ. musicale",IF('EDT-1niveau'!F107="AP","Arts plastiques",IF('EDT-1niveau'!F107="HDA","Hist. des arts",IF('EDT-1niveau'!F107="QM","Questionner le monde",IF('EDT-1niveau'!F107="LV","Langue vivante",IF('EDT-1niveau'!F107="APC","Activ. pédag. complémentaires",""))))))))))))))))))))))))))</f>
        <v/>
      </c>
      <c r="P103" s="39" t="str">
        <f t="shared" si="8"/>
        <v/>
      </c>
    </row>
    <row r="104" spans="1:16" x14ac:dyDescent="0.3">
      <c r="A104" s="4" t="e">
        <f>IF('POUR COMMENCER'!$E$14&gt;=A103,A103+'POUR COMMENCER'!$H$29,"")</f>
        <v>#VALUE!</v>
      </c>
      <c r="B104" s="100" t="str">
        <f>'EDT-1niveau'!B108</f>
        <v/>
      </c>
      <c r="C104" s="14" t="str">
        <f>IF('EDT-1niveau'!B108="O","FRANCAIS"&amp;CHAR(10)&amp;"Orthographe",IF('EDT-1niveau'!B108="rec","RECREATION",IF('EDT-1niveau'!B108="p","Pause méridienne",IF('EDT-1niveau'!B108="G","FRANCAIS"&amp;CHAR(10)&amp;"Grammaire",IF('EDT-1niveau'!B108="E","FRANCAIS"&amp;CHAR(10)&amp;"Ecriture",IF('EDT-1niveau'!B108="M","MATHEMATIQUES",IF('EDT-1niveau'!B108="F","FRANCAIS",IF('EDT-1niveau'!B108="LC","FRANCAIS"&amp;CHAR(10)&amp;"Lecture et comp. de l'écrit",IF('EDT-1niveau'!B108="CLA","FRANCAIS"&amp;CHAR(10)&amp;"Culture littéraire et artistique",IF('EDT-1niveau'!B108="LO","FRANCAIS"&amp;CHAR(10)&amp;"Langage oral",IF('EDT-1niveau'!B108="L","FRANCAIS"&amp;CHAR(10)&amp;"Lexique",IF('EDT-1niveau'!B108="CM","MATHEMATIQUES"&amp;CHAR(10)&amp;"Calcul mental",IF('EDT-1niveau'!B108="GM","MATHEMATIQUES"&amp;CHAR(10)&amp;"Grandeurs et mesures",IF('EDT-1niveau'!B108="NC","MATHEMATIQUES"&amp;CHAR(10)&amp;"Nombres et calculs",IF('EDT-1niveau'!B108="EG","MATHEMATIQUES"&amp;CHAR(10)&amp;"Espace et Géométrie",IF('EDT-1niveau'!B108="S","Sciences et technologie",IF('EDT-1niveau'!B108="H","Histoire",IF('EDT-1niveau'!B108="Geo","Géographie",IF('EDT-1niveau'!B108="EMC","Enseig. mor. et civ.",IF('EDT-1niveau'!B108="EPS","Educ. phys. et sportive",IF('EDT-1niveau'!B108="EM","Educ. musicale",IF('EDT-1niveau'!B108="AP","Arts plastiques",IF('EDT-1niveau'!B108="HDA","Hist. des arts",IF('EDT-1niveau'!B108="QM","Questionner le monde",IF('EDT-1niveau'!B108="LV","Langue vivante",IF('EDT-1niveau'!B108="APC","Activ. pédag. complémentaires",""))))))))))))))))))))))))))</f>
        <v/>
      </c>
      <c r="D104" s="14" t="str">
        <f t="shared" si="5"/>
        <v/>
      </c>
      <c r="E104" s="100" t="str">
        <f>'EDT-1niveau'!C108</f>
        <v/>
      </c>
      <c r="F104" s="14" t="str">
        <f>IF('EDT-1niveau'!C108="O","FRANCAIS"&amp;CHAR(10)&amp;"Orthographe",IF('EDT-1niveau'!C108="rec","RECREATION",IF('EDT-1niveau'!C108="p","Pause méridienne",IF('EDT-1niveau'!C108="G","FRANCAIS"&amp;CHAR(10)&amp;"Grammaire",IF('EDT-1niveau'!C108="E","FRANCAIS"&amp;CHAR(10)&amp;"Ecriture",IF('EDT-1niveau'!C108="M","MATHEMATIQUES",IF('EDT-1niveau'!C108="F","FRANCAIS",IF('EDT-1niveau'!C108="LC","FRANCAIS"&amp;CHAR(10)&amp;"Lecture et comp. de l'écrit",IF('EDT-1niveau'!C108="CLA","FRANCAIS"&amp;CHAR(10)&amp;"Culture littéraire et artistique",IF('EDT-1niveau'!C108="LO","FRANCAIS"&amp;CHAR(10)&amp;"Langage oral",IF('EDT-1niveau'!C108="L","FRANCAIS"&amp;CHAR(10)&amp;"Lexique",IF('EDT-1niveau'!C108="CM","MATHEMATIQUES"&amp;CHAR(10)&amp;"Calcul mental",IF('EDT-1niveau'!C108="GM","MATHEMATIQUES"&amp;CHAR(10)&amp;"Grandeurs et mesures",IF('EDT-1niveau'!C108="NC","MATHEMATIQUES"&amp;CHAR(10)&amp;"Nombres et calculs",IF('EDT-1niveau'!C108="EG","MATHEMATIQUES"&amp;CHAR(10)&amp;"Espace et Géométrie",IF('EDT-1niveau'!C108="S","Sciences et technologie",IF('EDT-1niveau'!C108="H","Histoire",IF('EDT-1niveau'!C108="Geo","Géographie",IF('EDT-1niveau'!C108="EMC","Enseig. mor. et civ.",IF('EDT-1niveau'!C108="EPS","Educ. phys. et sportive",IF('EDT-1niveau'!C108="EM","Educ. musicale",IF('EDT-1niveau'!C108="AP","Arts plastiques",IF('EDT-1niveau'!C108="HDA","Hist. des arts",IF('EDT-1niveau'!C108="QM","Questionner le monde",IF('EDT-1niveau'!C108="LV","Langue vivante",IF('EDT-1niveau'!C108="APC","Activ. pédag. complémentaires",""))))))))))))))))))))))))))</f>
        <v/>
      </c>
      <c r="G104" s="14" t="str">
        <f t="shared" si="6"/>
        <v/>
      </c>
      <c r="H104" s="100" t="str">
        <f>'EDT-1niveau'!D108</f>
        <v/>
      </c>
      <c r="I104" s="14" t="str">
        <f>IF('EDT-1niveau'!D108="O","FRANCAIS"&amp;CHAR(10)&amp;"Orthographe",IF('EDT-1niveau'!D108="rec","RECREATION",IF('EDT-1niveau'!D108="p","Pause méridienne",IF('EDT-1niveau'!D108="G","FRANCAIS"&amp;CHAR(10)&amp;"Grammaire",IF('EDT-1niveau'!D108="E","FRANCAIS"&amp;CHAR(10)&amp;"Ecriture",IF('EDT-1niveau'!D108="M","MATHEMATIQUES",IF('EDT-1niveau'!D108="F","FRANCAIS",IF('EDT-1niveau'!D108="LC","FRANCAIS"&amp;CHAR(10)&amp;"Lecture et comp. de l'écrit",IF('EDT-1niveau'!D108="CLA","FRANCAIS"&amp;CHAR(10)&amp;"Culture littéraire et artistique",IF('EDT-1niveau'!D108="LO","FRANCAIS"&amp;CHAR(10)&amp;"Langage oral",IF('EDT-1niveau'!D108="L","FRANCAIS"&amp;CHAR(10)&amp;"Lexique",IF('EDT-1niveau'!D108="CM","MATHEMATIQUES"&amp;CHAR(10)&amp;"Calcul mental",IF('EDT-1niveau'!D108="GM","MATHEMATIQUES"&amp;CHAR(10)&amp;"Grandeurs et mesures",IF('EDT-1niveau'!D108="NC","MATHEMATIQUES"&amp;CHAR(10)&amp;"Nombres et calculs",IF('EDT-1niveau'!D108="EG","MATHEMATIQUES"&amp;CHAR(10)&amp;"Espace et Géométrie",IF('EDT-1niveau'!D108="S","Sciences et technologie",IF('EDT-1niveau'!D108="H","Histoire",IF('EDT-1niveau'!D108="Geo","Géographie",IF('EDT-1niveau'!D108="EMC","Enseig. mor. et civ.",IF('EDT-1niveau'!D108="EPS","Educ. phys. et sportive",IF('EDT-1niveau'!D108="EM","Educ. musicale",IF('EDT-1niveau'!D108="AP","Arts plastiques",IF('EDT-1niveau'!D108="HDA","Hist. des arts",IF('EDT-1niveau'!D108="QM","Questionner le monde",IF('EDT-1niveau'!D108="LV","Langue vivante",IF('EDT-1niveau'!D108="APC","Activ. pédag. complémentaires",""))))))))))))))))))))))))))</f>
        <v/>
      </c>
      <c r="J104" s="14" t="str">
        <f t="shared" si="9"/>
        <v/>
      </c>
      <c r="K104" s="100" t="str">
        <f>'EDT-1niveau'!E108</f>
        <v/>
      </c>
      <c r="L104" s="14" t="str">
        <f>IF('EDT-1niveau'!E108="O","FRANCAIS"&amp;CHAR(10)&amp;"Orthographe",IF('EDT-1niveau'!E108="rec","RECREATION",IF('EDT-1niveau'!E108="p","Pause méridienne",IF('EDT-1niveau'!E108="G","FRANCAIS"&amp;CHAR(10)&amp;"Grammaire",IF('EDT-1niveau'!E108="E","FRANCAIS"&amp;CHAR(10)&amp;"Ecriture",IF('EDT-1niveau'!E108="M","MATHEMATIQUES",IF('EDT-1niveau'!E108="F","FRANCAIS",IF('EDT-1niveau'!E108="LC","FRANCAIS"&amp;CHAR(10)&amp;"Lecture et comp. de l'écrit",IF('EDT-1niveau'!E108="CLA","FRANCAIS"&amp;CHAR(10)&amp;"Culture littéraire et artistique",IF('EDT-1niveau'!E108="LO","FRANCAIS"&amp;CHAR(10)&amp;"Langage oral",IF('EDT-1niveau'!E108="L","FRANCAIS"&amp;CHAR(10)&amp;"Lexique",IF('EDT-1niveau'!E108="CM","MATHEMATIQUES"&amp;CHAR(10)&amp;"Calcul mental",IF('EDT-1niveau'!E108="GM","MATHEMATIQUES"&amp;CHAR(10)&amp;"Grandeurs et mesures",IF('EDT-1niveau'!E108="NC","MATHEMATIQUES"&amp;CHAR(10)&amp;"Nombres et calculs",IF('EDT-1niveau'!E108="EG","MATHEMATIQUES"&amp;CHAR(10)&amp;"Espace et Géométrie",IF('EDT-1niveau'!E108="S","Sciences et technologie",IF('EDT-1niveau'!E108="H","Histoire",IF('EDT-1niveau'!E108="Geo","Géographie",IF('EDT-1niveau'!E108="EMC","Enseig. mor. et civ.",IF('EDT-1niveau'!E108="EPS","Educ. phys. et sportive",IF('EDT-1niveau'!E108="EM","Educ. musicale",IF('EDT-1niveau'!E108="AP","Arts plastiques",IF('EDT-1niveau'!E108="HDA","Hist. des arts",IF('EDT-1niveau'!E108="QM","Questionner le monde",IF('EDT-1niveau'!E108="LV","Langue vivante",IF('EDT-1niveau'!E108="APC","Activ. pédag. complémentaires",""))))))))))))))))))))))))))</f>
        <v/>
      </c>
      <c r="M104" s="14" t="str">
        <f t="shared" si="7"/>
        <v/>
      </c>
      <c r="N104" s="100" t="str">
        <f>'EDT-1niveau'!F108</f>
        <v/>
      </c>
      <c r="O104" s="14" t="str">
        <f>IF('EDT-1niveau'!F108="O","FRANCAIS"&amp;CHAR(10)&amp;"Orthographe",IF('EDT-1niveau'!F108="rec","RECREATION",IF('EDT-1niveau'!F108="p","Pause méridienne",IF('EDT-1niveau'!F108="G","FRANCAIS"&amp;CHAR(10)&amp;"Grammaire",IF('EDT-1niveau'!F108="E","FRANCAIS"&amp;CHAR(10)&amp;"Ecriture",IF('EDT-1niveau'!F108="M","MATHEMATIQUES",IF('EDT-1niveau'!F108="F","FRANCAIS",IF('EDT-1niveau'!F108="LC","FRANCAIS"&amp;CHAR(10)&amp;"Lecture et comp. de l'écrit",IF('EDT-1niveau'!F108="CLA","FRANCAIS"&amp;CHAR(10)&amp;"Culture littéraire et artistique",IF('EDT-1niveau'!F108="LO","FRANCAIS"&amp;CHAR(10)&amp;"Langage oral",IF('EDT-1niveau'!F108="L","FRANCAIS"&amp;CHAR(10)&amp;"Lexique",IF('EDT-1niveau'!F108="CM","MATHEMATIQUES"&amp;CHAR(10)&amp;"Calcul mental",IF('EDT-1niveau'!F108="GM","MATHEMATIQUES"&amp;CHAR(10)&amp;"Grandeurs et mesures",IF('EDT-1niveau'!F108="NC","MATHEMATIQUES"&amp;CHAR(10)&amp;"Nombres et calculs",IF('EDT-1niveau'!F108="EG","MATHEMATIQUES"&amp;CHAR(10)&amp;"Espace et Géométrie",IF('EDT-1niveau'!F108="S","Sciences et technologie",IF('EDT-1niveau'!F108="H","Histoire",IF('EDT-1niveau'!F108="Geo","Géographie",IF('EDT-1niveau'!F108="EMC","Enseig. mor. et civ.",IF('EDT-1niveau'!F108="EPS","Educ. phys. et sportive",IF('EDT-1niveau'!F108="EM","Educ. musicale",IF('EDT-1niveau'!F108="AP","Arts plastiques",IF('EDT-1niveau'!F108="HDA","Hist. des arts",IF('EDT-1niveau'!F108="QM","Questionner le monde",IF('EDT-1niveau'!F108="LV","Langue vivante",IF('EDT-1niveau'!F108="APC","Activ. pédag. complémentaires",""))))))))))))))))))))))))))</f>
        <v/>
      </c>
      <c r="P104" s="39" t="str">
        <f t="shared" si="8"/>
        <v/>
      </c>
    </row>
    <row r="105" spans="1:16" x14ac:dyDescent="0.3">
      <c r="A105" s="4" t="e">
        <f>IF('POUR COMMENCER'!$E$14&gt;=A104,A104+'POUR COMMENCER'!$H$29,"")</f>
        <v>#VALUE!</v>
      </c>
      <c r="B105" s="100" t="str">
        <f>'EDT-1niveau'!B109</f>
        <v/>
      </c>
      <c r="C105" s="14" t="str">
        <f>IF('EDT-1niveau'!B109="O","FRANCAIS"&amp;CHAR(10)&amp;"Orthographe",IF('EDT-1niveau'!B109="rec","RECREATION",IF('EDT-1niveau'!B109="p","Pause méridienne",IF('EDT-1niveau'!B109="G","FRANCAIS"&amp;CHAR(10)&amp;"Grammaire",IF('EDT-1niveau'!B109="E","FRANCAIS"&amp;CHAR(10)&amp;"Ecriture",IF('EDT-1niveau'!B109="M","MATHEMATIQUES",IF('EDT-1niveau'!B109="F","FRANCAIS",IF('EDT-1niveau'!B109="LC","FRANCAIS"&amp;CHAR(10)&amp;"Lecture et comp. de l'écrit",IF('EDT-1niveau'!B109="CLA","FRANCAIS"&amp;CHAR(10)&amp;"Culture littéraire et artistique",IF('EDT-1niveau'!B109="LO","FRANCAIS"&amp;CHAR(10)&amp;"Langage oral",IF('EDT-1niveau'!B109="L","FRANCAIS"&amp;CHAR(10)&amp;"Lexique",IF('EDT-1niveau'!B109="CM","MATHEMATIQUES"&amp;CHAR(10)&amp;"Calcul mental",IF('EDT-1niveau'!B109="GM","MATHEMATIQUES"&amp;CHAR(10)&amp;"Grandeurs et mesures",IF('EDT-1niveau'!B109="NC","MATHEMATIQUES"&amp;CHAR(10)&amp;"Nombres et calculs",IF('EDT-1niveau'!B109="EG","MATHEMATIQUES"&amp;CHAR(10)&amp;"Espace et Géométrie",IF('EDT-1niveau'!B109="S","Sciences et technologie",IF('EDT-1niveau'!B109="H","Histoire",IF('EDT-1niveau'!B109="Geo","Géographie",IF('EDT-1niveau'!B109="EMC","Enseig. mor. et civ.",IF('EDT-1niveau'!B109="EPS","Educ. phys. et sportive",IF('EDT-1niveau'!B109="EM","Educ. musicale",IF('EDT-1niveau'!B109="AP","Arts plastiques",IF('EDT-1niveau'!B109="HDA","Hist. des arts",IF('EDT-1niveau'!B109="QM","Questionner le monde",IF('EDT-1niveau'!B109="LV","Langue vivante",IF('EDT-1niveau'!B109="APC","Activ. pédag. complémentaires",""))))))))))))))))))))))))))</f>
        <v/>
      </c>
      <c r="D105" s="14" t="str">
        <f t="shared" si="5"/>
        <v/>
      </c>
      <c r="E105" s="100" t="str">
        <f>'EDT-1niveau'!C109</f>
        <v/>
      </c>
      <c r="F105" s="14" t="str">
        <f>IF('EDT-1niveau'!C109="O","FRANCAIS"&amp;CHAR(10)&amp;"Orthographe",IF('EDT-1niveau'!C109="rec","RECREATION",IF('EDT-1niveau'!C109="p","Pause méridienne",IF('EDT-1niveau'!C109="G","FRANCAIS"&amp;CHAR(10)&amp;"Grammaire",IF('EDT-1niveau'!C109="E","FRANCAIS"&amp;CHAR(10)&amp;"Ecriture",IF('EDT-1niveau'!C109="M","MATHEMATIQUES",IF('EDT-1niveau'!C109="F","FRANCAIS",IF('EDT-1niveau'!C109="LC","FRANCAIS"&amp;CHAR(10)&amp;"Lecture et comp. de l'écrit",IF('EDT-1niveau'!C109="CLA","FRANCAIS"&amp;CHAR(10)&amp;"Culture littéraire et artistique",IF('EDT-1niveau'!C109="LO","FRANCAIS"&amp;CHAR(10)&amp;"Langage oral",IF('EDT-1niveau'!C109="L","FRANCAIS"&amp;CHAR(10)&amp;"Lexique",IF('EDT-1niveau'!C109="CM","MATHEMATIQUES"&amp;CHAR(10)&amp;"Calcul mental",IF('EDT-1niveau'!C109="GM","MATHEMATIQUES"&amp;CHAR(10)&amp;"Grandeurs et mesures",IF('EDT-1niveau'!C109="NC","MATHEMATIQUES"&amp;CHAR(10)&amp;"Nombres et calculs",IF('EDT-1niveau'!C109="EG","MATHEMATIQUES"&amp;CHAR(10)&amp;"Espace et Géométrie",IF('EDT-1niveau'!C109="S","Sciences et technologie",IF('EDT-1niveau'!C109="H","Histoire",IF('EDT-1niveau'!C109="Geo","Géographie",IF('EDT-1niveau'!C109="EMC","Enseig. mor. et civ.",IF('EDT-1niveau'!C109="EPS","Educ. phys. et sportive",IF('EDT-1niveau'!C109="EM","Educ. musicale",IF('EDT-1niveau'!C109="AP","Arts plastiques",IF('EDT-1niveau'!C109="HDA","Hist. des arts",IF('EDT-1niveau'!C109="QM","Questionner le monde",IF('EDT-1niveau'!C109="LV","Langue vivante",IF('EDT-1niveau'!C109="APC","Activ. pédag. complémentaires",""))))))))))))))))))))))))))</f>
        <v/>
      </c>
      <c r="G105" s="14" t="str">
        <f t="shared" si="6"/>
        <v/>
      </c>
      <c r="H105" s="100" t="str">
        <f>'EDT-1niveau'!D109</f>
        <v/>
      </c>
      <c r="I105" s="14" t="str">
        <f>IF('EDT-1niveau'!D109="O","FRANCAIS"&amp;CHAR(10)&amp;"Orthographe",IF('EDT-1niveau'!D109="rec","RECREATION",IF('EDT-1niveau'!D109="p","Pause méridienne",IF('EDT-1niveau'!D109="G","FRANCAIS"&amp;CHAR(10)&amp;"Grammaire",IF('EDT-1niveau'!D109="E","FRANCAIS"&amp;CHAR(10)&amp;"Ecriture",IF('EDT-1niveau'!D109="M","MATHEMATIQUES",IF('EDT-1niveau'!D109="F","FRANCAIS",IF('EDT-1niveau'!D109="LC","FRANCAIS"&amp;CHAR(10)&amp;"Lecture et comp. de l'écrit",IF('EDT-1niveau'!D109="CLA","FRANCAIS"&amp;CHAR(10)&amp;"Culture littéraire et artistique",IF('EDT-1niveau'!D109="LO","FRANCAIS"&amp;CHAR(10)&amp;"Langage oral",IF('EDT-1niveau'!D109="L","FRANCAIS"&amp;CHAR(10)&amp;"Lexique",IF('EDT-1niveau'!D109="CM","MATHEMATIQUES"&amp;CHAR(10)&amp;"Calcul mental",IF('EDT-1niveau'!D109="GM","MATHEMATIQUES"&amp;CHAR(10)&amp;"Grandeurs et mesures",IF('EDT-1niveau'!D109="NC","MATHEMATIQUES"&amp;CHAR(10)&amp;"Nombres et calculs",IF('EDT-1niveau'!D109="EG","MATHEMATIQUES"&amp;CHAR(10)&amp;"Espace et Géométrie",IF('EDT-1niveau'!D109="S","Sciences et technologie",IF('EDT-1niveau'!D109="H","Histoire",IF('EDT-1niveau'!D109="Geo","Géographie",IF('EDT-1niveau'!D109="EMC","Enseig. mor. et civ.",IF('EDT-1niveau'!D109="EPS","Educ. phys. et sportive",IF('EDT-1niveau'!D109="EM","Educ. musicale",IF('EDT-1niveau'!D109="AP","Arts plastiques",IF('EDT-1niveau'!D109="HDA","Hist. des arts",IF('EDT-1niveau'!D109="QM","Questionner le monde",IF('EDT-1niveau'!D109="LV","Langue vivante",IF('EDT-1niveau'!D109="APC","Activ. pédag. complémentaires",""))))))))))))))))))))))))))</f>
        <v/>
      </c>
      <c r="J105" s="14" t="str">
        <f t="shared" si="9"/>
        <v/>
      </c>
      <c r="K105" s="100" t="str">
        <f>'EDT-1niveau'!E109</f>
        <v/>
      </c>
      <c r="L105" s="14" t="str">
        <f>IF('EDT-1niveau'!E109="O","FRANCAIS"&amp;CHAR(10)&amp;"Orthographe",IF('EDT-1niveau'!E109="rec","RECREATION",IF('EDT-1niveau'!E109="p","Pause méridienne",IF('EDT-1niveau'!E109="G","FRANCAIS"&amp;CHAR(10)&amp;"Grammaire",IF('EDT-1niveau'!E109="E","FRANCAIS"&amp;CHAR(10)&amp;"Ecriture",IF('EDT-1niveau'!E109="M","MATHEMATIQUES",IF('EDT-1niveau'!E109="F","FRANCAIS",IF('EDT-1niveau'!E109="LC","FRANCAIS"&amp;CHAR(10)&amp;"Lecture et comp. de l'écrit",IF('EDT-1niveau'!E109="CLA","FRANCAIS"&amp;CHAR(10)&amp;"Culture littéraire et artistique",IF('EDT-1niveau'!E109="LO","FRANCAIS"&amp;CHAR(10)&amp;"Langage oral",IF('EDT-1niveau'!E109="L","FRANCAIS"&amp;CHAR(10)&amp;"Lexique",IF('EDT-1niveau'!E109="CM","MATHEMATIQUES"&amp;CHAR(10)&amp;"Calcul mental",IF('EDT-1niveau'!E109="GM","MATHEMATIQUES"&amp;CHAR(10)&amp;"Grandeurs et mesures",IF('EDT-1niveau'!E109="NC","MATHEMATIQUES"&amp;CHAR(10)&amp;"Nombres et calculs",IF('EDT-1niveau'!E109="EG","MATHEMATIQUES"&amp;CHAR(10)&amp;"Espace et Géométrie",IF('EDT-1niveau'!E109="S","Sciences et technologie",IF('EDT-1niveau'!E109="H","Histoire",IF('EDT-1niveau'!E109="Geo","Géographie",IF('EDT-1niveau'!E109="EMC","Enseig. mor. et civ.",IF('EDT-1niveau'!E109="EPS","Educ. phys. et sportive",IF('EDT-1niveau'!E109="EM","Educ. musicale",IF('EDT-1niveau'!E109="AP","Arts plastiques",IF('EDT-1niveau'!E109="HDA","Hist. des arts",IF('EDT-1niveau'!E109="QM","Questionner le monde",IF('EDT-1niveau'!E109="LV","Langue vivante",IF('EDT-1niveau'!E109="APC","Activ. pédag. complémentaires",""))))))))))))))))))))))))))</f>
        <v/>
      </c>
      <c r="M105" s="14" t="str">
        <f t="shared" si="7"/>
        <v/>
      </c>
      <c r="N105" s="100" t="str">
        <f>'EDT-1niveau'!F109</f>
        <v/>
      </c>
      <c r="O105" s="14" t="str">
        <f>IF('EDT-1niveau'!F109="O","FRANCAIS"&amp;CHAR(10)&amp;"Orthographe",IF('EDT-1niveau'!F109="rec","RECREATION",IF('EDT-1niveau'!F109="p","Pause méridienne",IF('EDT-1niveau'!F109="G","FRANCAIS"&amp;CHAR(10)&amp;"Grammaire",IF('EDT-1niveau'!F109="E","FRANCAIS"&amp;CHAR(10)&amp;"Ecriture",IF('EDT-1niveau'!F109="M","MATHEMATIQUES",IF('EDT-1niveau'!F109="F","FRANCAIS",IF('EDT-1niveau'!F109="LC","FRANCAIS"&amp;CHAR(10)&amp;"Lecture et comp. de l'écrit",IF('EDT-1niveau'!F109="CLA","FRANCAIS"&amp;CHAR(10)&amp;"Culture littéraire et artistique",IF('EDT-1niveau'!F109="LO","FRANCAIS"&amp;CHAR(10)&amp;"Langage oral",IF('EDT-1niveau'!F109="L","FRANCAIS"&amp;CHAR(10)&amp;"Lexique",IF('EDT-1niveau'!F109="CM","MATHEMATIQUES"&amp;CHAR(10)&amp;"Calcul mental",IF('EDT-1niveau'!F109="GM","MATHEMATIQUES"&amp;CHAR(10)&amp;"Grandeurs et mesures",IF('EDT-1niveau'!F109="NC","MATHEMATIQUES"&amp;CHAR(10)&amp;"Nombres et calculs",IF('EDT-1niveau'!F109="EG","MATHEMATIQUES"&amp;CHAR(10)&amp;"Espace et Géométrie",IF('EDT-1niveau'!F109="S","Sciences et technologie",IF('EDT-1niveau'!F109="H","Histoire",IF('EDT-1niveau'!F109="Geo","Géographie",IF('EDT-1niveau'!F109="EMC","Enseig. mor. et civ.",IF('EDT-1niveau'!F109="EPS","Educ. phys. et sportive",IF('EDT-1niveau'!F109="EM","Educ. musicale",IF('EDT-1niveau'!F109="AP","Arts plastiques",IF('EDT-1niveau'!F109="HDA","Hist. des arts",IF('EDT-1niveau'!F109="QM","Questionner le monde",IF('EDT-1niveau'!F109="LV","Langue vivante",IF('EDT-1niveau'!F109="APC","Activ. pédag. complémentaires",""))))))))))))))))))))))))))</f>
        <v/>
      </c>
      <c r="P105" s="39" t="str">
        <f t="shared" si="8"/>
        <v/>
      </c>
    </row>
    <row r="106" spans="1:16" x14ac:dyDescent="0.3">
      <c r="A106" s="4" t="e">
        <f>IF('POUR COMMENCER'!$E$14&gt;=A105,A105+'POUR COMMENCER'!$H$29,"")</f>
        <v>#VALUE!</v>
      </c>
      <c r="B106" s="100" t="str">
        <f>'EDT-1niveau'!B110</f>
        <v/>
      </c>
      <c r="C106" s="14" t="str">
        <f>IF('EDT-1niveau'!B110="O","FRANCAIS"&amp;CHAR(10)&amp;"Orthographe",IF('EDT-1niveau'!B110="rec","RECREATION",IF('EDT-1niveau'!B110="p","Pause méridienne",IF('EDT-1niveau'!B110="G","FRANCAIS"&amp;CHAR(10)&amp;"Grammaire",IF('EDT-1niveau'!B110="E","FRANCAIS"&amp;CHAR(10)&amp;"Ecriture",IF('EDT-1niveau'!B110="M","MATHEMATIQUES",IF('EDT-1niveau'!B110="F","FRANCAIS",IF('EDT-1niveau'!B110="LC","FRANCAIS"&amp;CHAR(10)&amp;"Lecture et comp. de l'écrit",IF('EDT-1niveau'!B110="CLA","FRANCAIS"&amp;CHAR(10)&amp;"Culture littéraire et artistique",IF('EDT-1niveau'!B110="LO","FRANCAIS"&amp;CHAR(10)&amp;"Langage oral",IF('EDT-1niveau'!B110="L","FRANCAIS"&amp;CHAR(10)&amp;"Lexique",IF('EDT-1niveau'!B110="CM","MATHEMATIQUES"&amp;CHAR(10)&amp;"Calcul mental",IF('EDT-1niveau'!B110="GM","MATHEMATIQUES"&amp;CHAR(10)&amp;"Grandeurs et mesures",IF('EDT-1niveau'!B110="NC","MATHEMATIQUES"&amp;CHAR(10)&amp;"Nombres et calculs",IF('EDT-1niveau'!B110="EG","MATHEMATIQUES"&amp;CHAR(10)&amp;"Espace et Géométrie",IF('EDT-1niveau'!B110="S","Sciences et technologie",IF('EDT-1niveau'!B110="H","Histoire",IF('EDT-1niveau'!B110="Geo","Géographie",IF('EDT-1niveau'!B110="EMC","Enseig. mor. et civ.",IF('EDT-1niveau'!B110="EPS","Educ. phys. et sportive",IF('EDT-1niveau'!B110="EM","Educ. musicale",IF('EDT-1niveau'!B110="AP","Arts plastiques",IF('EDT-1niveau'!B110="HDA","Hist. des arts",IF('EDT-1niveau'!B110="QM","Questionner le monde",IF('EDT-1niveau'!B110="LV","Langue vivante",IF('EDT-1niveau'!B110="APC","Activ. pédag. complémentaires",""))))))))))))))))))))))))))</f>
        <v/>
      </c>
      <c r="D106" s="14" t="str">
        <f t="shared" si="5"/>
        <v/>
      </c>
      <c r="E106" s="100" t="str">
        <f>'EDT-1niveau'!C110</f>
        <v/>
      </c>
      <c r="F106" s="14" t="str">
        <f>IF('EDT-1niveau'!C110="O","FRANCAIS"&amp;CHAR(10)&amp;"Orthographe",IF('EDT-1niveau'!C110="rec","RECREATION",IF('EDT-1niveau'!C110="p","Pause méridienne",IF('EDT-1niveau'!C110="G","FRANCAIS"&amp;CHAR(10)&amp;"Grammaire",IF('EDT-1niveau'!C110="E","FRANCAIS"&amp;CHAR(10)&amp;"Ecriture",IF('EDT-1niveau'!C110="M","MATHEMATIQUES",IF('EDT-1niveau'!C110="F","FRANCAIS",IF('EDT-1niveau'!C110="LC","FRANCAIS"&amp;CHAR(10)&amp;"Lecture et comp. de l'écrit",IF('EDT-1niveau'!C110="CLA","FRANCAIS"&amp;CHAR(10)&amp;"Culture littéraire et artistique",IF('EDT-1niveau'!C110="LO","FRANCAIS"&amp;CHAR(10)&amp;"Langage oral",IF('EDT-1niveau'!C110="L","FRANCAIS"&amp;CHAR(10)&amp;"Lexique",IF('EDT-1niveau'!C110="CM","MATHEMATIQUES"&amp;CHAR(10)&amp;"Calcul mental",IF('EDT-1niveau'!C110="GM","MATHEMATIQUES"&amp;CHAR(10)&amp;"Grandeurs et mesures",IF('EDT-1niveau'!C110="NC","MATHEMATIQUES"&amp;CHAR(10)&amp;"Nombres et calculs",IF('EDT-1niveau'!C110="EG","MATHEMATIQUES"&amp;CHAR(10)&amp;"Espace et Géométrie",IF('EDT-1niveau'!C110="S","Sciences et technologie",IF('EDT-1niveau'!C110="H","Histoire",IF('EDT-1niveau'!C110="Geo","Géographie",IF('EDT-1niveau'!C110="EMC","Enseig. mor. et civ.",IF('EDT-1niveau'!C110="EPS","Educ. phys. et sportive",IF('EDT-1niveau'!C110="EM","Educ. musicale",IF('EDT-1niveau'!C110="AP","Arts plastiques",IF('EDT-1niveau'!C110="HDA","Hist. des arts",IF('EDT-1niveau'!C110="QM","Questionner le monde",IF('EDT-1niveau'!C110="LV","Langue vivante",IF('EDT-1niveau'!C110="APC","Activ. pédag. complémentaires",""))))))))))))))))))))))))))</f>
        <v/>
      </c>
      <c r="G106" s="14" t="str">
        <f t="shared" si="6"/>
        <v/>
      </c>
      <c r="H106" s="100" t="str">
        <f>'EDT-1niveau'!D110</f>
        <v/>
      </c>
      <c r="I106" s="14" t="str">
        <f>IF('EDT-1niveau'!D110="O","FRANCAIS"&amp;CHAR(10)&amp;"Orthographe",IF('EDT-1niveau'!D110="rec","RECREATION",IF('EDT-1niveau'!D110="p","Pause méridienne",IF('EDT-1niveau'!D110="G","FRANCAIS"&amp;CHAR(10)&amp;"Grammaire",IF('EDT-1niveau'!D110="E","FRANCAIS"&amp;CHAR(10)&amp;"Ecriture",IF('EDT-1niveau'!D110="M","MATHEMATIQUES",IF('EDT-1niveau'!D110="F","FRANCAIS",IF('EDT-1niveau'!D110="LC","FRANCAIS"&amp;CHAR(10)&amp;"Lecture et comp. de l'écrit",IF('EDT-1niveau'!D110="CLA","FRANCAIS"&amp;CHAR(10)&amp;"Culture littéraire et artistique",IF('EDT-1niveau'!D110="LO","FRANCAIS"&amp;CHAR(10)&amp;"Langage oral",IF('EDT-1niveau'!D110="L","FRANCAIS"&amp;CHAR(10)&amp;"Lexique",IF('EDT-1niveau'!D110="CM","MATHEMATIQUES"&amp;CHAR(10)&amp;"Calcul mental",IF('EDT-1niveau'!D110="GM","MATHEMATIQUES"&amp;CHAR(10)&amp;"Grandeurs et mesures",IF('EDT-1niveau'!D110="NC","MATHEMATIQUES"&amp;CHAR(10)&amp;"Nombres et calculs",IF('EDT-1niveau'!D110="EG","MATHEMATIQUES"&amp;CHAR(10)&amp;"Espace et Géométrie",IF('EDT-1niveau'!D110="S","Sciences et technologie",IF('EDT-1niveau'!D110="H","Histoire",IF('EDT-1niveau'!D110="Geo","Géographie",IF('EDT-1niveau'!D110="EMC","Enseig. mor. et civ.",IF('EDT-1niveau'!D110="EPS","Educ. phys. et sportive",IF('EDT-1niveau'!D110="EM","Educ. musicale",IF('EDT-1niveau'!D110="AP","Arts plastiques",IF('EDT-1niveau'!D110="HDA","Hist. des arts",IF('EDT-1niveau'!D110="QM","Questionner le monde",IF('EDT-1niveau'!D110="LV","Langue vivante",IF('EDT-1niveau'!D110="APC","Activ. pédag. complémentaires",""))))))))))))))))))))))))))</f>
        <v/>
      </c>
      <c r="J106" s="14" t="str">
        <f t="shared" si="9"/>
        <v/>
      </c>
      <c r="K106" s="100" t="str">
        <f>'EDT-1niveau'!E110</f>
        <v/>
      </c>
      <c r="L106" s="14" t="str">
        <f>IF('EDT-1niveau'!E110="O","FRANCAIS"&amp;CHAR(10)&amp;"Orthographe",IF('EDT-1niveau'!E110="rec","RECREATION",IF('EDT-1niveau'!E110="p","Pause méridienne",IF('EDT-1niveau'!E110="G","FRANCAIS"&amp;CHAR(10)&amp;"Grammaire",IF('EDT-1niveau'!E110="E","FRANCAIS"&amp;CHAR(10)&amp;"Ecriture",IF('EDT-1niveau'!E110="M","MATHEMATIQUES",IF('EDT-1niveau'!E110="F","FRANCAIS",IF('EDT-1niveau'!E110="LC","FRANCAIS"&amp;CHAR(10)&amp;"Lecture et comp. de l'écrit",IF('EDT-1niveau'!E110="CLA","FRANCAIS"&amp;CHAR(10)&amp;"Culture littéraire et artistique",IF('EDT-1niveau'!E110="LO","FRANCAIS"&amp;CHAR(10)&amp;"Langage oral",IF('EDT-1niveau'!E110="L","FRANCAIS"&amp;CHAR(10)&amp;"Lexique",IF('EDT-1niveau'!E110="CM","MATHEMATIQUES"&amp;CHAR(10)&amp;"Calcul mental",IF('EDT-1niveau'!E110="GM","MATHEMATIQUES"&amp;CHAR(10)&amp;"Grandeurs et mesures",IF('EDT-1niveau'!E110="NC","MATHEMATIQUES"&amp;CHAR(10)&amp;"Nombres et calculs",IF('EDT-1niveau'!E110="EG","MATHEMATIQUES"&amp;CHAR(10)&amp;"Espace et Géométrie",IF('EDT-1niveau'!E110="S","Sciences et technologie",IF('EDT-1niveau'!E110="H","Histoire",IF('EDT-1niveau'!E110="Geo","Géographie",IF('EDT-1niveau'!E110="EMC","Enseig. mor. et civ.",IF('EDT-1niveau'!E110="EPS","Educ. phys. et sportive",IF('EDT-1niveau'!E110="EM","Educ. musicale",IF('EDT-1niveau'!E110="AP","Arts plastiques",IF('EDT-1niveau'!E110="HDA","Hist. des arts",IF('EDT-1niveau'!E110="QM","Questionner le monde",IF('EDT-1niveau'!E110="LV","Langue vivante",IF('EDT-1niveau'!E110="APC","Activ. pédag. complémentaires",""))))))))))))))))))))))))))</f>
        <v/>
      </c>
      <c r="M106" s="14" t="str">
        <f t="shared" si="7"/>
        <v/>
      </c>
      <c r="N106" s="100" t="str">
        <f>'EDT-1niveau'!F110</f>
        <v/>
      </c>
      <c r="O106" s="14" t="str">
        <f>IF('EDT-1niveau'!F110="O","FRANCAIS"&amp;CHAR(10)&amp;"Orthographe",IF('EDT-1niveau'!F110="rec","RECREATION",IF('EDT-1niveau'!F110="p","Pause méridienne",IF('EDT-1niveau'!F110="G","FRANCAIS"&amp;CHAR(10)&amp;"Grammaire",IF('EDT-1niveau'!F110="E","FRANCAIS"&amp;CHAR(10)&amp;"Ecriture",IF('EDT-1niveau'!F110="M","MATHEMATIQUES",IF('EDT-1niveau'!F110="F","FRANCAIS",IF('EDT-1niveau'!F110="LC","FRANCAIS"&amp;CHAR(10)&amp;"Lecture et comp. de l'écrit",IF('EDT-1niveau'!F110="CLA","FRANCAIS"&amp;CHAR(10)&amp;"Culture littéraire et artistique",IF('EDT-1niveau'!F110="LO","FRANCAIS"&amp;CHAR(10)&amp;"Langage oral",IF('EDT-1niveau'!F110="L","FRANCAIS"&amp;CHAR(10)&amp;"Lexique",IF('EDT-1niveau'!F110="CM","MATHEMATIQUES"&amp;CHAR(10)&amp;"Calcul mental",IF('EDT-1niveau'!F110="GM","MATHEMATIQUES"&amp;CHAR(10)&amp;"Grandeurs et mesures",IF('EDT-1niveau'!F110="NC","MATHEMATIQUES"&amp;CHAR(10)&amp;"Nombres et calculs",IF('EDT-1niveau'!F110="EG","MATHEMATIQUES"&amp;CHAR(10)&amp;"Espace et Géométrie",IF('EDT-1niveau'!F110="S","Sciences et technologie",IF('EDT-1niveau'!F110="H","Histoire",IF('EDT-1niveau'!F110="Geo","Géographie",IF('EDT-1niveau'!F110="EMC","Enseig. mor. et civ.",IF('EDT-1niveau'!F110="EPS","Educ. phys. et sportive",IF('EDT-1niveau'!F110="EM","Educ. musicale",IF('EDT-1niveau'!F110="AP","Arts plastiques",IF('EDT-1niveau'!F110="HDA","Hist. des arts",IF('EDT-1niveau'!F110="QM","Questionner le monde",IF('EDT-1niveau'!F110="LV","Langue vivante",IF('EDT-1niveau'!F110="APC","Activ. pédag. complémentaires",""))))))))))))))))))))))))))</f>
        <v/>
      </c>
      <c r="P106" s="39" t="str">
        <f t="shared" si="8"/>
        <v/>
      </c>
    </row>
    <row r="107" spans="1:16" x14ac:dyDescent="0.3">
      <c r="A107" s="4" t="e">
        <f>IF('POUR COMMENCER'!$E$14&gt;=A106,A106+'POUR COMMENCER'!$H$29,"")</f>
        <v>#VALUE!</v>
      </c>
      <c r="B107" s="100" t="str">
        <f>'EDT-1niveau'!B111</f>
        <v/>
      </c>
      <c r="C107" s="14" t="str">
        <f>IF('EDT-1niveau'!B111="O","FRANCAIS"&amp;CHAR(10)&amp;"Orthographe",IF('EDT-1niveau'!B111="rec","RECREATION",IF('EDT-1niveau'!B111="p","Pause méridienne",IF('EDT-1niveau'!B111="G","FRANCAIS"&amp;CHAR(10)&amp;"Grammaire",IF('EDT-1niveau'!B111="E","FRANCAIS"&amp;CHAR(10)&amp;"Ecriture",IF('EDT-1niveau'!B111="M","MATHEMATIQUES",IF('EDT-1niveau'!B111="F","FRANCAIS",IF('EDT-1niveau'!B111="LC","FRANCAIS"&amp;CHAR(10)&amp;"Lecture et comp. de l'écrit",IF('EDT-1niveau'!B111="CLA","FRANCAIS"&amp;CHAR(10)&amp;"Culture littéraire et artistique",IF('EDT-1niveau'!B111="LO","FRANCAIS"&amp;CHAR(10)&amp;"Langage oral",IF('EDT-1niveau'!B111="L","FRANCAIS"&amp;CHAR(10)&amp;"Lexique",IF('EDT-1niveau'!B111="CM","MATHEMATIQUES"&amp;CHAR(10)&amp;"Calcul mental",IF('EDT-1niveau'!B111="GM","MATHEMATIQUES"&amp;CHAR(10)&amp;"Grandeurs et mesures",IF('EDT-1niveau'!B111="NC","MATHEMATIQUES"&amp;CHAR(10)&amp;"Nombres et calculs",IF('EDT-1niveau'!B111="EG","MATHEMATIQUES"&amp;CHAR(10)&amp;"Espace et Géométrie",IF('EDT-1niveau'!B111="S","Sciences et technologie",IF('EDT-1niveau'!B111="H","Histoire",IF('EDT-1niveau'!B111="Geo","Géographie",IF('EDT-1niveau'!B111="EMC","Enseig. mor. et civ.",IF('EDT-1niveau'!B111="EPS","Educ. phys. et sportive",IF('EDT-1niveau'!B111="EM","Educ. musicale",IF('EDT-1niveau'!B111="AP","Arts plastiques",IF('EDT-1niveau'!B111="HDA","Hist. des arts",IF('EDT-1niveau'!B111="QM","Questionner le monde",IF('EDT-1niveau'!B111="LV","Langue vivante",IF('EDT-1niveau'!B111="APC","Activ. pédag. complémentaires",""))))))))))))))))))))))))))</f>
        <v/>
      </c>
      <c r="D107" s="14" t="str">
        <f t="shared" si="5"/>
        <v/>
      </c>
      <c r="E107" s="100" t="str">
        <f>'EDT-1niveau'!C111</f>
        <v/>
      </c>
      <c r="F107" s="14" t="str">
        <f>IF('EDT-1niveau'!C111="O","FRANCAIS"&amp;CHAR(10)&amp;"Orthographe",IF('EDT-1niveau'!C111="rec","RECREATION",IF('EDT-1niveau'!C111="p","Pause méridienne",IF('EDT-1niveau'!C111="G","FRANCAIS"&amp;CHAR(10)&amp;"Grammaire",IF('EDT-1niveau'!C111="E","FRANCAIS"&amp;CHAR(10)&amp;"Ecriture",IF('EDT-1niveau'!C111="M","MATHEMATIQUES",IF('EDT-1niveau'!C111="F","FRANCAIS",IF('EDT-1niveau'!C111="LC","FRANCAIS"&amp;CHAR(10)&amp;"Lecture et comp. de l'écrit",IF('EDT-1niveau'!C111="CLA","FRANCAIS"&amp;CHAR(10)&amp;"Culture littéraire et artistique",IF('EDT-1niveau'!C111="LO","FRANCAIS"&amp;CHAR(10)&amp;"Langage oral",IF('EDT-1niveau'!C111="L","FRANCAIS"&amp;CHAR(10)&amp;"Lexique",IF('EDT-1niveau'!C111="CM","MATHEMATIQUES"&amp;CHAR(10)&amp;"Calcul mental",IF('EDT-1niveau'!C111="GM","MATHEMATIQUES"&amp;CHAR(10)&amp;"Grandeurs et mesures",IF('EDT-1niveau'!C111="NC","MATHEMATIQUES"&amp;CHAR(10)&amp;"Nombres et calculs",IF('EDT-1niveau'!C111="EG","MATHEMATIQUES"&amp;CHAR(10)&amp;"Espace et Géométrie",IF('EDT-1niveau'!C111="S","Sciences et technologie",IF('EDT-1niveau'!C111="H","Histoire",IF('EDT-1niveau'!C111="Geo","Géographie",IF('EDT-1niveau'!C111="EMC","Enseig. mor. et civ.",IF('EDT-1niveau'!C111="EPS","Educ. phys. et sportive",IF('EDT-1niveau'!C111="EM","Educ. musicale",IF('EDT-1niveau'!C111="AP","Arts plastiques",IF('EDT-1niveau'!C111="HDA","Hist. des arts",IF('EDT-1niveau'!C111="QM","Questionner le monde",IF('EDT-1niveau'!C111="LV","Langue vivante",IF('EDT-1niveau'!C111="APC","Activ. pédag. complémentaires",""))))))))))))))))))))))))))</f>
        <v/>
      </c>
      <c r="G107" s="14" t="str">
        <f t="shared" si="6"/>
        <v/>
      </c>
      <c r="H107" s="100" t="str">
        <f>'EDT-1niveau'!D111</f>
        <v/>
      </c>
      <c r="I107" s="14" t="str">
        <f>IF('EDT-1niveau'!D111="O","FRANCAIS"&amp;CHAR(10)&amp;"Orthographe",IF('EDT-1niveau'!D111="rec","RECREATION",IF('EDT-1niveau'!D111="p","Pause méridienne",IF('EDT-1niveau'!D111="G","FRANCAIS"&amp;CHAR(10)&amp;"Grammaire",IF('EDT-1niveau'!D111="E","FRANCAIS"&amp;CHAR(10)&amp;"Ecriture",IF('EDT-1niveau'!D111="M","MATHEMATIQUES",IF('EDT-1niveau'!D111="F","FRANCAIS",IF('EDT-1niveau'!D111="LC","FRANCAIS"&amp;CHAR(10)&amp;"Lecture et comp. de l'écrit",IF('EDT-1niveau'!D111="CLA","FRANCAIS"&amp;CHAR(10)&amp;"Culture littéraire et artistique",IF('EDT-1niveau'!D111="LO","FRANCAIS"&amp;CHAR(10)&amp;"Langage oral",IF('EDT-1niveau'!D111="L","FRANCAIS"&amp;CHAR(10)&amp;"Lexique",IF('EDT-1niveau'!D111="CM","MATHEMATIQUES"&amp;CHAR(10)&amp;"Calcul mental",IF('EDT-1niveau'!D111="GM","MATHEMATIQUES"&amp;CHAR(10)&amp;"Grandeurs et mesures",IF('EDT-1niveau'!D111="NC","MATHEMATIQUES"&amp;CHAR(10)&amp;"Nombres et calculs",IF('EDT-1niveau'!D111="EG","MATHEMATIQUES"&amp;CHAR(10)&amp;"Espace et Géométrie",IF('EDT-1niveau'!D111="S","Sciences et technologie",IF('EDT-1niveau'!D111="H","Histoire",IF('EDT-1niveau'!D111="Geo","Géographie",IF('EDT-1niveau'!D111="EMC","Enseig. mor. et civ.",IF('EDT-1niveau'!D111="EPS","Educ. phys. et sportive",IF('EDT-1niveau'!D111="EM","Educ. musicale",IF('EDT-1niveau'!D111="AP","Arts plastiques",IF('EDT-1niveau'!D111="HDA","Hist. des arts",IF('EDT-1niveau'!D111="QM","Questionner le monde",IF('EDT-1niveau'!D111="LV","Langue vivante",IF('EDT-1niveau'!D111="APC","Activ. pédag. complémentaires",""))))))))))))))))))))))))))</f>
        <v/>
      </c>
      <c r="J107" s="14" t="str">
        <f t="shared" si="9"/>
        <v/>
      </c>
      <c r="K107" s="100" t="str">
        <f>'EDT-1niveau'!E111</f>
        <v/>
      </c>
      <c r="L107" s="14" t="str">
        <f>IF('EDT-1niveau'!E111="O","FRANCAIS"&amp;CHAR(10)&amp;"Orthographe",IF('EDT-1niveau'!E111="rec","RECREATION",IF('EDT-1niveau'!E111="p","Pause méridienne",IF('EDT-1niveau'!E111="G","FRANCAIS"&amp;CHAR(10)&amp;"Grammaire",IF('EDT-1niveau'!E111="E","FRANCAIS"&amp;CHAR(10)&amp;"Ecriture",IF('EDT-1niveau'!E111="M","MATHEMATIQUES",IF('EDT-1niveau'!E111="F","FRANCAIS",IF('EDT-1niveau'!E111="LC","FRANCAIS"&amp;CHAR(10)&amp;"Lecture et comp. de l'écrit",IF('EDT-1niveau'!E111="CLA","FRANCAIS"&amp;CHAR(10)&amp;"Culture littéraire et artistique",IF('EDT-1niveau'!E111="LO","FRANCAIS"&amp;CHAR(10)&amp;"Langage oral",IF('EDT-1niveau'!E111="L","FRANCAIS"&amp;CHAR(10)&amp;"Lexique",IF('EDT-1niveau'!E111="CM","MATHEMATIQUES"&amp;CHAR(10)&amp;"Calcul mental",IF('EDT-1niveau'!E111="GM","MATHEMATIQUES"&amp;CHAR(10)&amp;"Grandeurs et mesures",IF('EDT-1niveau'!E111="NC","MATHEMATIQUES"&amp;CHAR(10)&amp;"Nombres et calculs",IF('EDT-1niveau'!E111="EG","MATHEMATIQUES"&amp;CHAR(10)&amp;"Espace et Géométrie",IF('EDT-1niveau'!E111="S","Sciences et technologie",IF('EDT-1niveau'!E111="H","Histoire",IF('EDT-1niveau'!E111="Geo","Géographie",IF('EDT-1niveau'!E111="EMC","Enseig. mor. et civ.",IF('EDT-1niveau'!E111="EPS","Educ. phys. et sportive",IF('EDT-1niveau'!E111="EM","Educ. musicale",IF('EDT-1niveau'!E111="AP","Arts plastiques",IF('EDT-1niveau'!E111="HDA","Hist. des arts",IF('EDT-1niveau'!E111="QM","Questionner le monde",IF('EDT-1niveau'!E111="LV","Langue vivante",IF('EDT-1niveau'!E111="APC","Activ. pédag. complémentaires",""))))))))))))))))))))))))))</f>
        <v/>
      </c>
      <c r="M107" s="14" t="str">
        <f t="shared" si="7"/>
        <v/>
      </c>
      <c r="N107" s="100" t="str">
        <f>'EDT-1niveau'!F111</f>
        <v/>
      </c>
      <c r="O107" s="14" t="str">
        <f>IF('EDT-1niveau'!F111="O","FRANCAIS"&amp;CHAR(10)&amp;"Orthographe",IF('EDT-1niveau'!F111="rec","RECREATION",IF('EDT-1niveau'!F111="p","Pause méridienne",IF('EDT-1niveau'!F111="G","FRANCAIS"&amp;CHAR(10)&amp;"Grammaire",IF('EDT-1niveau'!F111="E","FRANCAIS"&amp;CHAR(10)&amp;"Ecriture",IF('EDT-1niveau'!F111="M","MATHEMATIQUES",IF('EDT-1niveau'!F111="F","FRANCAIS",IF('EDT-1niveau'!F111="LC","FRANCAIS"&amp;CHAR(10)&amp;"Lecture et comp. de l'écrit",IF('EDT-1niveau'!F111="CLA","FRANCAIS"&amp;CHAR(10)&amp;"Culture littéraire et artistique",IF('EDT-1niveau'!F111="LO","FRANCAIS"&amp;CHAR(10)&amp;"Langage oral",IF('EDT-1niveau'!F111="L","FRANCAIS"&amp;CHAR(10)&amp;"Lexique",IF('EDT-1niveau'!F111="CM","MATHEMATIQUES"&amp;CHAR(10)&amp;"Calcul mental",IF('EDT-1niveau'!F111="GM","MATHEMATIQUES"&amp;CHAR(10)&amp;"Grandeurs et mesures",IF('EDT-1niveau'!F111="NC","MATHEMATIQUES"&amp;CHAR(10)&amp;"Nombres et calculs",IF('EDT-1niveau'!F111="EG","MATHEMATIQUES"&amp;CHAR(10)&amp;"Espace et Géométrie",IF('EDT-1niveau'!F111="S","Sciences et technologie",IF('EDT-1niveau'!F111="H","Histoire",IF('EDT-1niveau'!F111="Geo","Géographie",IF('EDT-1niveau'!F111="EMC","Enseig. mor. et civ.",IF('EDT-1niveau'!F111="EPS","Educ. phys. et sportive",IF('EDT-1niveau'!F111="EM","Educ. musicale",IF('EDT-1niveau'!F111="AP","Arts plastiques",IF('EDT-1niveau'!F111="HDA","Hist. des arts",IF('EDT-1niveau'!F111="QM","Questionner le monde",IF('EDT-1niveau'!F111="LV","Langue vivante",IF('EDT-1niveau'!F111="APC","Activ. pédag. complémentaires",""))))))))))))))))))))))))))</f>
        <v/>
      </c>
      <c r="P107" s="39" t="str">
        <f t="shared" si="8"/>
        <v/>
      </c>
    </row>
    <row r="108" spans="1:16" x14ac:dyDescent="0.3">
      <c r="A108" s="4" t="e">
        <f>IF('POUR COMMENCER'!$E$14&gt;=A107,A107+'POUR COMMENCER'!$H$29,"")</f>
        <v>#VALUE!</v>
      </c>
      <c r="B108" s="100" t="str">
        <f>'EDT-1niveau'!B112</f>
        <v/>
      </c>
      <c r="C108" s="14" t="str">
        <f>IF('EDT-1niveau'!B112="O","FRANCAIS"&amp;CHAR(10)&amp;"Orthographe",IF('EDT-1niveau'!B112="rec","RECREATION",IF('EDT-1niveau'!B112="p","Pause méridienne",IF('EDT-1niveau'!B112="G","FRANCAIS"&amp;CHAR(10)&amp;"Grammaire",IF('EDT-1niveau'!B112="E","FRANCAIS"&amp;CHAR(10)&amp;"Ecriture",IF('EDT-1niveau'!B112="M","MATHEMATIQUES",IF('EDT-1niveau'!B112="F","FRANCAIS",IF('EDT-1niveau'!B112="LC","FRANCAIS"&amp;CHAR(10)&amp;"Lecture et comp. de l'écrit",IF('EDT-1niveau'!B112="CLA","FRANCAIS"&amp;CHAR(10)&amp;"Culture littéraire et artistique",IF('EDT-1niveau'!B112="LO","FRANCAIS"&amp;CHAR(10)&amp;"Langage oral",IF('EDT-1niveau'!B112="L","FRANCAIS"&amp;CHAR(10)&amp;"Lexique",IF('EDT-1niveau'!B112="CM","MATHEMATIQUES"&amp;CHAR(10)&amp;"Calcul mental",IF('EDT-1niveau'!B112="GM","MATHEMATIQUES"&amp;CHAR(10)&amp;"Grandeurs et mesures",IF('EDT-1niveau'!B112="NC","MATHEMATIQUES"&amp;CHAR(10)&amp;"Nombres et calculs",IF('EDT-1niveau'!B112="EG","MATHEMATIQUES"&amp;CHAR(10)&amp;"Espace et Géométrie",IF('EDT-1niveau'!B112="S","Sciences et technologie",IF('EDT-1niveau'!B112="H","Histoire",IF('EDT-1niveau'!B112="Geo","Géographie",IF('EDT-1niveau'!B112="EMC","Enseig. mor. et civ.",IF('EDT-1niveau'!B112="EPS","Educ. phys. et sportive",IF('EDT-1niveau'!B112="EM","Educ. musicale",IF('EDT-1niveau'!B112="AP","Arts plastiques",IF('EDT-1niveau'!B112="HDA","Hist. des arts",IF('EDT-1niveau'!B112="QM","Questionner le monde",IF('EDT-1niveau'!B112="LV","Langue vivante",IF('EDT-1niveau'!B112="APC","Activ. pédag. complémentaires",""))))))))))))))))))))))))))</f>
        <v/>
      </c>
      <c r="D108" s="14" t="str">
        <f t="shared" si="5"/>
        <v/>
      </c>
      <c r="E108" s="100" t="str">
        <f>'EDT-1niveau'!C112</f>
        <v/>
      </c>
      <c r="F108" s="14" t="str">
        <f>IF('EDT-1niveau'!C112="O","FRANCAIS"&amp;CHAR(10)&amp;"Orthographe",IF('EDT-1niveau'!C112="rec","RECREATION",IF('EDT-1niveau'!C112="p","Pause méridienne",IF('EDT-1niveau'!C112="G","FRANCAIS"&amp;CHAR(10)&amp;"Grammaire",IF('EDT-1niveau'!C112="E","FRANCAIS"&amp;CHAR(10)&amp;"Ecriture",IF('EDT-1niveau'!C112="M","MATHEMATIQUES",IF('EDT-1niveau'!C112="F","FRANCAIS",IF('EDT-1niveau'!C112="LC","FRANCAIS"&amp;CHAR(10)&amp;"Lecture et comp. de l'écrit",IF('EDT-1niveau'!C112="CLA","FRANCAIS"&amp;CHAR(10)&amp;"Culture littéraire et artistique",IF('EDT-1niveau'!C112="LO","FRANCAIS"&amp;CHAR(10)&amp;"Langage oral",IF('EDT-1niveau'!C112="L","FRANCAIS"&amp;CHAR(10)&amp;"Lexique",IF('EDT-1niveau'!C112="CM","MATHEMATIQUES"&amp;CHAR(10)&amp;"Calcul mental",IF('EDT-1niveau'!C112="GM","MATHEMATIQUES"&amp;CHAR(10)&amp;"Grandeurs et mesures",IF('EDT-1niveau'!C112="NC","MATHEMATIQUES"&amp;CHAR(10)&amp;"Nombres et calculs",IF('EDT-1niveau'!C112="EG","MATHEMATIQUES"&amp;CHAR(10)&amp;"Espace et Géométrie",IF('EDT-1niveau'!C112="S","Sciences et technologie",IF('EDT-1niveau'!C112="H","Histoire",IF('EDT-1niveau'!C112="Geo","Géographie",IF('EDT-1niveau'!C112="EMC","Enseig. mor. et civ.",IF('EDT-1niveau'!C112="EPS","Educ. phys. et sportive",IF('EDT-1niveau'!C112="EM","Educ. musicale",IF('EDT-1niveau'!C112="AP","Arts plastiques",IF('EDT-1niveau'!C112="HDA","Hist. des arts",IF('EDT-1niveau'!C112="QM","Questionner le monde",IF('EDT-1niveau'!C112="LV","Langue vivante",IF('EDT-1niveau'!C112="APC","Activ. pédag. complémentaires",""))))))))))))))))))))))))))</f>
        <v/>
      </c>
      <c r="G108" s="14" t="str">
        <f t="shared" si="6"/>
        <v/>
      </c>
      <c r="H108" s="100" t="str">
        <f>'EDT-1niveau'!D112</f>
        <v/>
      </c>
      <c r="I108" s="14" t="str">
        <f>IF('EDT-1niveau'!D112="O","FRANCAIS"&amp;CHAR(10)&amp;"Orthographe",IF('EDT-1niveau'!D112="rec","RECREATION",IF('EDT-1niveau'!D112="p","Pause méridienne",IF('EDT-1niveau'!D112="G","FRANCAIS"&amp;CHAR(10)&amp;"Grammaire",IF('EDT-1niveau'!D112="E","FRANCAIS"&amp;CHAR(10)&amp;"Ecriture",IF('EDT-1niveau'!D112="M","MATHEMATIQUES",IF('EDT-1niveau'!D112="F","FRANCAIS",IF('EDT-1niveau'!D112="LC","FRANCAIS"&amp;CHAR(10)&amp;"Lecture et comp. de l'écrit",IF('EDT-1niveau'!D112="CLA","FRANCAIS"&amp;CHAR(10)&amp;"Culture littéraire et artistique",IF('EDT-1niveau'!D112="LO","FRANCAIS"&amp;CHAR(10)&amp;"Langage oral",IF('EDT-1niveau'!D112="L","FRANCAIS"&amp;CHAR(10)&amp;"Lexique",IF('EDT-1niveau'!D112="CM","MATHEMATIQUES"&amp;CHAR(10)&amp;"Calcul mental",IF('EDT-1niveau'!D112="GM","MATHEMATIQUES"&amp;CHAR(10)&amp;"Grandeurs et mesures",IF('EDT-1niveau'!D112="NC","MATHEMATIQUES"&amp;CHAR(10)&amp;"Nombres et calculs",IF('EDT-1niveau'!D112="EG","MATHEMATIQUES"&amp;CHAR(10)&amp;"Espace et Géométrie",IF('EDT-1niveau'!D112="S","Sciences et technologie",IF('EDT-1niveau'!D112="H","Histoire",IF('EDT-1niveau'!D112="Geo","Géographie",IF('EDT-1niveau'!D112="EMC","Enseig. mor. et civ.",IF('EDT-1niveau'!D112="EPS","Educ. phys. et sportive",IF('EDT-1niveau'!D112="EM","Educ. musicale",IF('EDT-1niveau'!D112="AP","Arts plastiques",IF('EDT-1niveau'!D112="HDA","Hist. des arts",IF('EDT-1niveau'!D112="QM","Questionner le monde",IF('EDT-1niveau'!D112="LV","Langue vivante",IF('EDT-1niveau'!D112="APC","Activ. pédag. complémentaires",""))))))))))))))))))))))))))</f>
        <v/>
      </c>
      <c r="J108" s="14" t="str">
        <f t="shared" si="9"/>
        <v/>
      </c>
      <c r="K108" s="100" t="str">
        <f>'EDT-1niveau'!E112</f>
        <v/>
      </c>
      <c r="L108" s="14" t="str">
        <f>IF('EDT-1niveau'!E112="O","FRANCAIS"&amp;CHAR(10)&amp;"Orthographe",IF('EDT-1niveau'!E112="rec","RECREATION",IF('EDT-1niveau'!E112="p","Pause méridienne",IF('EDT-1niveau'!E112="G","FRANCAIS"&amp;CHAR(10)&amp;"Grammaire",IF('EDT-1niveau'!E112="E","FRANCAIS"&amp;CHAR(10)&amp;"Ecriture",IF('EDT-1niveau'!E112="M","MATHEMATIQUES",IF('EDT-1niveau'!E112="F","FRANCAIS",IF('EDT-1niveau'!E112="LC","FRANCAIS"&amp;CHAR(10)&amp;"Lecture et comp. de l'écrit",IF('EDT-1niveau'!E112="CLA","FRANCAIS"&amp;CHAR(10)&amp;"Culture littéraire et artistique",IF('EDT-1niveau'!E112="LO","FRANCAIS"&amp;CHAR(10)&amp;"Langage oral",IF('EDT-1niveau'!E112="L","FRANCAIS"&amp;CHAR(10)&amp;"Lexique",IF('EDT-1niveau'!E112="CM","MATHEMATIQUES"&amp;CHAR(10)&amp;"Calcul mental",IF('EDT-1niveau'!E112="GM","MATHEMATIQUES"&amp;CHAR(10)&amp;"Grandeurs et mesures",IF('EDT-1niveau'!E112="NC","MATHEMATIQUES"&amp;CHAR(10)&amp;"Nombres et calculs",IF('EDT-1niveau'!E112="EG","MATHEMATIQUES"&amp;CHAR(10)&amp;"Espace et Géométrie",IF('EDT-1niveau'!E112="S","Sciences et technologie",IF('EDT-1niveau'!E112="H","Histoire",IF('EDT-1niveau'!E112="Geo","Géographie",IF('EDT-1niveau'!E112="EMC","Enseig. mor. et civ.",IF('EDT-1niveau'!E112="EPS","Educ. phys. et sportive",IF('EDT-1niveau'!E112="EM","Educ. musicale",IF('EDT-1niveau'!E112="AP","Arts plastiques",IF('EDT-1niveau'!E112="HDA","Hist. des arts",IF('EDT-1niveau'!E112="QM","Questionner le monde",IF('EDT-1niveau'!E112="LV","Langue vivante",IF('EDT-1niveau'!E112="APC","Activ. pédag. complémentaires",""))))))))))))))))))))))))))</f>
        <v/>
      </c>
      <c r="M108" s="14" t="str">
        <f t="shared" si="7"/>
        <v/>
      </c>
      <c r="N108" s="100" t="str">
        <f>'EDT-1niveau'!F112</f>
        <v/>
      </c>
      <c r="O108" s="14" t="str">
        <f>IF('EDT-1niveau'!F112="O","FRANCAIS"&amp;CHAR(10)&amp;"Orthographe",IF('EDT-1niveau'!F112="rec","RECREATION",IF('EDT-1niveau'!F112="p","Pause méridienne",IF('EDT-1niveau'!F112="G","FRANCAIS"&amp;CHAR(10)&amp;"Grammaire",IF('EDT-1niveau'!F112="E","FRANCAIS"&amp;CHAR(10)&amp;"Ecriture",IF('EDT-1niveau'!F112="M","MATHEMATIQUES",IF('EDT-1niveau'!F112="F","FRANCAIS",IF('EDT-1niveau'!F112="LC","FRANCAIS"&amp;CHAR(10)&amp;"Lecture et comp. de l'écrit",IF('EDT-1niveau'!F112="CLA","FRANCAIS"&amp;CHAR(10)&amp;"Culture littéraire et artistique",IF('EDT-1niveau'!F112="LO","FRANCAIS"&amp;CHAR(10)&amp;"Langage oral",IF('EDT-1niveau'!F112="L","FRANCAIS"&amp;CHAR(10)&amp;"Lexique",IF('EDT-1niveau'!F112="CM","MATHEMATIQUES"&amp;CHAR(10)&amp;"Calcul mental",IF('EDT-1niveau'!F112="GM","MATHEMATIQUES"&amp;CHAR(10)&amp;"Grandeurs et mesures",IF('EDT-1niveau'!F112="NC","MATHEMATIQUES"&amp;CHAR(10)&amp;"Nombres et calculs",IF('EDT-1niveau'!F112="EG","MATHEMATIQUES"&amp;CHAR(10)&amp;"Espace et Géométrie",IF('EDT-1niveau'!F112="S","Sciences et technologie",IF('EDT-1niveau'!F112="H","Histoire",IF('EDT-1niveau'!F112="Geo","Géographie",IF('EDT-1niveau'!F112="EMC","Enseig. mor. et civ.",IF('EDT-1niveau'!F112="EPS","Educ. phys. et sportive",IF('EDT-1niveau'!F112="EM","Educ. musicale",IF('EDT-1niveau'!F112="AP","Arts plastiques",IF('EDT-1niveau'!F112="HDA","Hist. des arts",IF('EDT-1niveau'!F112="QM","Questionner le monde",IF('EDT-1niveau'!F112="LV","Langue vivante",IF('EDT-1niveau'!F112="APC","Activ. pédag. complémentaires",""))))))))))))))))))))))))))</f>
        <v/>
      </c>
      <c r="P108" s="39" t="str">
        <f t="shared" si="8"/>
        <v/>
      </c>
    </row>
    <row r="109" spans="1:16" x14ac:dyDescent="0.3">
      <c r="A109" s="4" t="e">
        <f>IF('POUR COMMENCER'!$E$14&gt;=A108,A108+'POUR COMMENCER'!$H$29,"")</f>
        <v>#VALUE!</v>
      </c>
      <c r="B109" s="100" t="str">
        <f>'EDT-1niveau'!B113</f>
        <v/>
      </c>
      <c r="C109" s="14" t="str">
        <f>IF('EDT-1niveau'!B113="O","FRANCAIS"&amp;CHAR(10)&amp;"Orthographe",IF('EDT-1niveau'!B113="rec","RECREATION",IF('EDT-1niveau'!B113="p","Pause méridienne",IF('EDT-1niveau'!B113="G","FRANCAIS"&amp;CHAR(10)&amp;"Grammaire",IF('EDT-1niveau'!B113="E","FRANCAIS"&amp;CHAR(10)&amp;"Ecriture",IF('EDT-1niveau'!B113="M","MATHEMATIQUES",IF('EDT-1niveau'!B113="F","FRANCAIS",IF('EDT-1niveau'!B113="LC","FRANCAIS"&amp;CHAR(10)&amp;"Lecture et comp. de l'écrit",IF('EDT-1niveau'!B113="CLA","FRANCAIS"&amp;CHAR(10)&amp;"Culture littéraire et artistique",IF('EDT-1niveau'!B113="LO","FRANCAIS"&amp;CHAR(10)&amp;"Langage oral",IF('EDT-1niveau'!B113="L","FRANCAIS"&amp;CHAR(10)&amp;"Lexique",IF('EDT-1niveau'!B113="CM","MATHEMATIQUES"&amp;CHAR(10)&amp;"Calcul mental",IF('EDT-1niveau'!B113="GM","MATHEMATIQUES"&amp;CHAR(10)&amp;"Grandeurs et mesures",IF('EDT-1niveau'!B113="NC","MATHEMATIQUES"&amp;CHAR(10)&amp;"Nombres et calculs",IF('EDT-1niveau'!B113="EG","MATHEMATIQUES"&amp;CHAR(10)&amp;"Espace et Géométrie",IF('EDT-1niveau'!B113="S","Sciences et technologie",IF('EDT-1niveau'!B113="H","Histoire",IF('EDT-1niveau'!B113="Geo","Géographie",IF('EDT-1niveau'!B113="EMC","Enseig. mor. et civ.",IF('EDT-1niveau'!B113="EPS","Educ. phys. et sportive",IF('EDT-1niveau'!B113="EM","Educ. musicale",IF('EDT-1niveau'!B113="AP","Arts plastiques",IF('EDT-1niveau'!B113="HDA","Hist. des arts",IF('EDT-1niveau'!B113="QM","Questionner le monde",IF('EDT-1niveau'!B113="LV","Langue vivante",IF('EDT-1niveau'!B113="APC","Activ. pédag. complémentaires",""))))))))))))))))))))))))))</f>
        <v/>
      </c>
      <c r="D109" s="14" t="str">
        <f t="shared" si="5"/>
        <v/>
      </c>
      <c r="E109" s="100" t="str">
        <f>'EDT-1niveau'!C113</f>
        <v/>
      </c>
      <c r="F109" s="14" t="str">
        <f>IF('EDT-1niveau'!C113="O","FRANCAIS"&amp;CHAR(10)&amp;"Orthographe",IF('EDT-1niveau'!C113="rec","RECREATION",IF('EDT-1niveau'!C113="p","Pause méridienne",IF('EDT-1niveau'!C113="G","FRANCAIS"&amp;CHAR(10)&amp;"Grammaire",IF('EDT-1niveau'!C113="E","FRANCAIS"&amp;CHAR(10)&amp;"Ecriture",IF('EDT-1niveau'!C113="M","MATHEMATIQUES",IF('EDT-1niveau'!C113="F","FRANCAIS",IF('EDT-1niveau'!C113="LC","FRANCAIS"&amp;CHAR(10)&amp;"Lecture et comp. de l'écrit",IF('EDT-1niveau'!C113="CLA","FRANCAIS"&amp;CHAR(10)&amp;"Culture littéraire et artistique",IF('EDT-1niveau'!C113="LO","FRANCAIS"&amp;CHAR(10)&amp;"Langage oral",IF('EDT-1niveau'!C113="L","FRANCAIS"&amp;CHAR(10)&amp;"Lexique",IF('EDT-1niveau'!C113="CM","MATHEMATIQUES"&amp;CHAR(10)&amp;"Calcul mental",IF('EDT-1niveau'!C113="GM","MATHEMATIQUES"&amp;CHAR(10)&amp;"Grandeurs et mesures",IF('EDT-1niveau'!C113="NC","MATHEMATIQUES"&amp;CHAR(10)&amp;"Nombres et calculs",IF('EDT-1niveau'!C113="EG","MATHEMATIQUES"&amp;CHAR(10)&amp;"Espace et Géométrie",IF('EDT-1niveau'!C113="S","Sciences et technologie",IF('EDT-1niveau'!C113="H","Histoire",IF('EDT-1niveau'!C113="Geo","Géographie",IF('EDT-1niveau'!C113="EMC","Enseig. mor. et civ.",IF('EDT-1niveau'!C113="EPS","Educ. phys. et sportive",IF('EDT-1niveau'!C113="EM","Educ. musicale",IF('EDT-1niveau'!C113="AP","Arts plastiques",IF('EDT-1niveau'!C113="HDA","Hist. des arts",IF('EDT-1niveau'!C113="QM","Questionner le monde",IF('EDT-1niveau'!C113="LV","Langue vivante",IF('EDT-1niveau'!C113="APC","Activ. pédag. complémentaires",""))))))))))))))))))))))))))</f>
        <v/>
      </c>
      <c r="G109" s="14" t="str">
        <f t="shared" si="6"/>
        <v/>
      </c>
      <c r="H109" s="100" t="str">
        <f>'EDT-1niveau'!D113</f>
        <v/>
      </c>
      <c r="I109" s="14" t="str">
        <f>IF('EDT-1niveau'!D113="O","FRANCAIS"&amp;CHAR(10)&amp;"Orthographe",IF('EDT-1niveau'!D113="rec","RECREATION",IF('EDT-1niveau'!D113="p","Pause méridienne",IF('EDT-1niveau'!D113="G","FRANCAIS"&amp;CHAR(10)&amp;"Grammaire",IF('EDT-1niveau'!D113="E","FRANCAIS"&amp;CHAR(10)&amp;"Ecriture",IF('EDT-1niveau'!D113="M","MATHEMATIQUES",IF('EDT-1niveau'!D113="F","FRANCAIS",IF('EDT-1niveau'!D113="LC","FRANCAIS"&amp;CHAR(10)&amp;"Lecture et comp. de l'écrit",IF('EDT-1niveau'!D113="CLA","FRANCAIS"&amp;CHAR(10)&amp;"Culture littéraire et artistique",IF('EDT-1niveau'!D113="LO","FRANCAIS"&amp;CHAR(10)&amp;"Langage oral",IF('EDT-1niveau'!D113="L","FRANCAIS"&amp;CHAR(10)&amp;"Lexique",IF('EDT-1niveau'!D113="CM","MATHEMATIQUES"&amp;CHAR(10)&amp;"Calcul mental",IF('EDT-1niveau'!D113="GM","MATHEMATIQUES"&amp;CHAR(10)&amp;"Grandeurs et mesures",IF('EDT-1niveau'!D113="NC","MATHEMATIQUES"&amp;CHAR(10)&amp;"Nombres et calculs",IF('EDT-1niveau'!D113="EG","MATHEMATIQUES"&amp;CHAR(10)&amp;"Espace et Géométrie",IF('EDT-1niveau'!D113="S","Sciences et technologie",IF('EDT-1niveau'!D113="H","Histoire",IF('EDT-1niveau'!D113="Geo","Géographie",IF('EDT-1niveau'!D113="EMC","Enseig. mor. et civ.",IF('EDT-1niveau'!D113="EPS","Educ. phys. et sportive",IF('EDT-1niveau'!D113="EM","Educ. musicale",IF('EDT-1niveau'!D113="AP","Arts plastiques",IF('EDT-1niveau'!D113="HDA","Hist. des arts",IF('EDT-1niveau'!D113="QM","Questionner le monde",IF('EDT-1niveau'!D113="LV","Langue vivante",IF('EDT-1niveau'!D113="APC","Activ. pédag. complémentaires",""))))))))))))))))))))))))))</f>
        <v/>
      </c>
      <c r="J109" s="14" t="str">
        <f t="shared" si="9"/>
        <v/>
      </c>
      <c r="K109" s="100" t="str">
        <f>'EDT-1niveau'!E113</f>
        <v/>
      </c>
      <c r="L109" s="14" t="str">
        <f>IF('EDT-1niveau'!E113="O","FRANCAIS"&amp;CHAR(10)&amp;"Orthographe",IF('EDT-1niveau'!E113="rec","RECREATION",IF('EDT-1niveau'!E113="p","Pause méridienne",IF('EDT-1niveau'!E113="G","FRANCAIS"&amp;CHAR(10)&amp;"Grammaire",IF('EDT-1niveau'!E113="E","FRANCAIS"&amp;CHAR(10)&amp;"Ecriture",IF('EDT-1niveau'!E113="M","MATHEMATIQUES",IF('EDT-1niveau'!E113="F","FRANCAIS",IF('EDT-1niveau'!E113="LC","FRANCAIS"&amp;CHAR(10)&amp;"Lecture et comp. de l'écrit",IF('EDT-1niveau'!E113="CLA","FRANCAIS"&amp;CHAR(10)&amp;"Culture littéraire et artistique",IF('EDT-1niveau'!E113="LO","FRANCAIS"&amp;CHAR(10)&amp;"Langage oral",IF('EDT-1niveau'!E113="L","FRANCAIS"&amp;CHAR(10)&amp;"Lexique",IF('EDT-1niveau'!E113="CM","MATHEMATIQUES"&amp;CHAR(10)&amp;"Calcul mental",IF('EDT-1niveau'!E113="GM","MATHEMATIQUES"&amp;CHAR(10)&amp;"Grandeurs et mesures",IF('EDT-1niveau'!E113="NC","MATHEMATIQUES"&amp;CHAR(10)&amp;"Nombres et calculs",IF('EDT-1niveau'!E113="EG","MATHEMATIQUES"&amp;CHAR(10)&amp;"Espace et Géométrie",IF('EDT-1niveau'!E113="S","Sciences et technologie",IF('EDT-1niveau'!E113="H","Histoire",IF('EDT-1niveau'!E113="Geo","Géographie",IF('EDT-1niveau'!E113="EMC","Enseig. mor. et civ.",IF('EDT-1niveau'!E113="EPS","Educ. phys. et sportive",IF('EDT-1niveau'!E113="EM","Educ. musicale",IF('EDT-1niveau'!E113="AP","Arts plastiques",IF('EDT-1niveau'!E113="HDA","Hist. des arts",IF('EDT-1niveau'!E113="QM","Questionner le monde",IF('EDT-1niveau'!E113="LV","Langue vivante",IF('EDT-1niveau'!E113="APC","Activ. pédag. complémentaires",""))))))))))))))))))))))))))</f>
        <v/>
      </c>
      <c r="M109" s="14" t="str">
        <f t="shared" si="7"/>
        <v/>
      </c>
      <c r="N109" s="100" t="str">
        <f>'EDT-1niveau'!F113</f>
        <v/>
      </c>
      <c r="O109" s="14" t="str">
        <f>IF('EDT-1niveau'!F113="O","FRANCAIS"&amp;CHAR(10)&amp;"Orthographe",IF('EDT-1niveau'!F113="rec","RECREATION",IF('EDT-1niveau'!F113="p","Pause méridienne",IF('EDT-1niveau'!F113="G","FRANCAIS"&amp;CHAR(10)&amp;"Grammaire",IF('EDT-1niveau'!F113="E","FRANCAIS"&amp;CHAR(10)&amp;"Ecriture",IF('EDT-1niveau'!F113="M","MATHEMATIQUES",IF('EDT-1niveau'!F113="F","FRANCAIS",IF('EDT-1niveau'!F113="LC","FRANCAIS"&amp;CHAR(10)&amp;"Lecture et comp. de l'écrit",IF('EDT-1niveau'!F113="CLA","FRANCAIS"&amp;CHAR(10)&amp;"Culture littéraire et artistique",IF('EDT-1niveau'!F113="LO","FRANCAIS"&amp;CHAR(10)&amp;"Langage oral",IF('EDT-1niveau'!F113="L","FRANCAIS"&amp;CHAR(10)&amp;"Lexique",IF('EDT-1niveau'!F113="CM","MATHEMATIQUES"&amp;CHAR(10)&amp;"Calcul mental",IF('EDT-1niveau'!F113="GM","MATHEMATIQUES"&amp;CHAR(10)&amp;"Grandeurs et mesures",IF('EDT-1niveau'!F113="NC","MATHEMATIQUES"&amp;CHAR(10)&amp;"Nombres et calculs",IF('EDT-1niveau'!F113="EG","MATHEMATIQUES"&amp;CHAR(10)&amp;"Espace et Géométrie",IF('EDT-1niveau'!F113="S","Sciences et technologie",IF('EDT-1niveau'!F113="H","Histoire",IF('EDT-1niveau'!F113="Geo","Géographie",IF('EDT-1niveau'!F113="EMC","Enseig. mor. et civ.",IF('EDT-1niveau'!F113="EPS","Educ. phys. et sportive",IF('EDT-1niveau'!F113="EM","Educ. musicale",IF('EDT-1niveau'!F113="AP","Arts plastiques",IF('EDT-1niveau'!F113="HDA","Hist. des arts",IF('EDT-1niveau'!F113="QM","Questionner le monde",IF('EDT-1niveau'!F113="LV","Langue vivante",IF('EDT-1niveau'!F113="APC","Activ. pédag. complémentaires",""))))))))))))))))))))))))))</f>
        <v/>
      </c>
      <c r="P109" s="39" t="str">
        <f t="shared" si="8"/>
        <v/>
      </c>
    </row>
    <row r="110" spans="1:16" x14ac:dyDescent="0.3">
      <c r="A110" s="4" t="e">
        <f>IF('POUR COMMENCER'!$E$14&gt;=A109,A109+'POUR COMMENCER'!$H$29,"")</f>
        <v>#VALUE!</v>
      </c>
      <c r="B110" s="100" t="str">
        <f>'EDT-1niveau'!B114</f>
        <v/>
      </c>
      <c r="C110" s="14" t="str">
        <f>IF('EDT-1niveau'!B114="O","FRANCAIS"&amp;CHAR(10)&amp;"Orthographe",IF('EDT-1niveau'!B114="rec","RECREATION",IF('EDT-1niveau'!B114="p","Pause méridienne",IF('EDT-1niveau'!B114="G","FRANCAIS"&amp;CHAR(10)&amp;"Grammaire",IF('EDT-1niveau'!B114="E","FRANCAIS"&amp;CHAR(10)&amp;"Ecriture",IF('EDT-1niveau'!B114="M","MATHEMATIQUES",IF('EDT-1niveau'!B114="F","FRANCAIS",IF('EDT-1niveau'!B114="LC","FRANCAIS"&amp;CHAR(10)&amp;"Lecture et comp. de l'écrit",IF('EDT-1niveau'!B114="CLA","FRANCAIS"&amp;CHAR(10)&amp;"Culture littéraire et artistique",IF('EDT-1niveau'!B114="LO","FRANCAIS"&amp;CHAR(10)&amp;"Langage oral",IF('EDT-1niveau'!B114="L","FRANCAIS"&amp;CHAR(10)&amp;"Lexique",IF('EDT-1niveau'!B114="CM","MATHEMATIQUES"&amp;CHAR(10)&amp;"Calcul mental",IF('EDT-1niveau'!B114="GM","MATHEMATIQUES"&amp;CHAR(10)&amp;"Grandeurs et mesures",IF('EDT-1niveau'!B114="NC","MATHEMATIQUES"&amp;CHAR(10)&amp;"Nombres et calculs",IF('EDT-1niveau'!B114="EG","MATHEMATIQUES"&amp;CHAR(10)&amp;"Espace et Géométrie",IF('EDT-1niveau'!B114="S","Sciences et technologie",IF('EDT-1niveau'!B114="H","Histoire",IF('EDT-1niveau'!B114="Geo","Géographie",IF('EDT-1niveau'!B114="EMC","Enseig. mor. et civ.",IF('EDT-1niveau'!B114="EPS","Educ. phys. et sportive",IF('EDT-1niveau'!B114="EM","Educ. musicale",IF('EDT-1niveau'!B114="AP","Arts plastiques",IF('EDT-1niveau'!B114="HDA","Hist. des arts",IF('EDT-1niveau'!B114="QM","Questionner le monde",IF('EDT-1niveau'!B114="LV","Langue vivante",IF('EDT-1niveau'!B114="APC","Activ. pédag. complémentaires",""))))))))))))))))))))))))))</f>
        <v/>
      </c>
      <c r="D110" s="14" t="str">
        <f t="shared" si="5"/>
        <v/>
      </c>
      <c r="E110" s="100" t="str">
        <f>'EDT-1niveau'!C114</f>
        <v/>
      </c>
      <c r="F110" s="14" t="str">
        <f>IF('EDT-1niveau'!C114="O","FRANCAIS"&amp;CHAR(10)&amp;"Orthographe",IF('EDT-1niveau'!C114="rec","RECREATION",IF('EDT-1niveau'!C114="p","Pause méridienne",IF('EDT-1niveau'!C114="G","FRANCAIS"&amp;CHAR(10)&amp;"Grammaire",IF('EDT-1niveau'!C114="E","FRANCAIS"&amp;CHAR(10)&amp;"Ecriture",IF('EDT-1niveau'!C114="M","MATHEMATIQUES",IF('EDT-1niveau'!C114="F","FRANCAIS",IF('EDT-1niveau'!C114="LC","FRANCAIS"&amp;CHAR(10)&amp;"Lecture et comp. de l'écrit",IF('EDT-1niveau'!C114="CLA","FRANCAIS"&amp;CHAR(10)&amp;"Culture littéraire et artistique",IF('EDT-1niveau'!C114="LO","FRANCAIS"&amp;CHAR(10)&amp;"Langage oral",IF('EDT-1niveau'!C114="L","FRANCAIS"&amp;CHAR(10)&amp;"Lexique",IF('EDT-1niveau'!C114="CM","MATHEMATIQUES"&amp;CHAR(10)&amp;"Calcul mental",IF('EDT-1niveau'!C114="GM","MATHEMATIQUES"&amp;CHAR(10)&amp;"Grandeurs et mesures",IF('EDT-1niveau'!C114="NC","MATHEMATIQUES"&amp;CHAR(10)&amp;"Nombres et calculs",IF('EDT-1niveau'!C114="EG","MATHEMATIQUES"&amp;CHAR(10)&amp;"Espace et Géométrie",IF('EDT-1niveau'!C114="S","Sciences et technologie",IF('EDT-1niveau'!C114="H","Histoire",IF('EDT-1niveau'!C114="Geo","Géographie",IF('EDT-1niveau'!C114="EMC","Enseig. mor. et civ.",IF('EDT-1niveau'!C114="EPS","Educ. phys. et sportive",IF('EDT-1niveau'!C114="EM","Educ. musicale",IF('EDT-1niveau'!C114="AP","Arts plastiques",IF('EDT-1niveau'!C114="HDA","Hist. des arts",IF('EDT-1niveau'!C114="QM","Questionner le monde",IF('EDT-1niveau'!C114="LV","Langue vivante",IF('EDT-1niveau'!C114="APC","Activ. pédag. complémentaires",""))))))))))))))))))))))))))</f>
        <v/>
      </c>
      <c r="G110" s="14" t="str">
        <f t="shared" si="6"/>
        <v/>
      </c>
      <c r="H110" s="100" t="str">
        <f>'EDT-1niveau'!D114</f>
        <v/>
      </c>
      <c r="I110" s="14" t="str">
        <f>IF('EDT-1niveau'!D114="O","FRANCAIS"&amp;CHAR(10)&amp;"Orthographe",IF('EDT-1niveau'!D114="rec","RECREATION",IF('EDT-1niveau'!D114="p","Pause méridienne",IF('EDT-1niveau'!D114="G","FRANCAIS"&amp;CHAR(10)&amp;"Grammaire",IF('EDT-1niveau'!D114="E","FRANCAIS"&amp;CHAR(10)&amp;"Ecriture",IF('EDT-1niveau'!D114="M","MATHEMATIQUES",IF('EDT-1niveau'!D114="F","FRANCAIS",IF('EDT-1niveau'!D114="LC","FRANCAIS"&amp;CHAR(10)&amp;"Lecture et comp. de l'écrit",IF('EDT-1niveau'!D114="CLA","FRANCAIS"&amp;CHAR(10)&amp;"Culture littéraire et artistique",IF('EDT-1niveau'!D114="LO","FRANCAIS"&amp;CHAR(10)&amp;"Langage oral",IF('EDT-1niveau'!D114="L","FRANCAIS"&amp;CHAR(10)&amp;"Lexique",IF('EDT-1niveau'!D114="CM","MATHEMATIQUES"&amp;CHAR(10)&amp;"Calcul mental",IF('EDT-1niveau'!D114="GM","MATHEMATIQUES"&amp;CHAR(10)&amp;"Grandeurs et mesures",IF('EDT-1niveau'!D114="NC","MATHEMATIQUES"&amp;CHAR(10)&amp;"Nombres et calculs",IF('EDT-1niveau'!D114="EG","MATHEMATIQUES"&amp;CHAR(10)&amp;"Espace et Géométrie",IF('EDT-1niveau'!D114="S","Sciences et technologie",IF('EDT-1niveau'!D114="H","Histoire",IF('EDT-1niveau'!D114="Geo","Géographie",IF('EDT-1niveau'!D114="EMC","Enseig. mor. et civ.",IF('EDT-1niveau'!D114="EPS","Educ. phys. et sportive",IF('EDT-1niveau'!D114="EM","Educ. musicale",IF('EDT-1niveau'!D114="AP","Arts plastiques",IF('EDT-1niveau'!D114="HDA","Hist. des arts",IF('EDT-1niveau'!D114="QM","Questionner le monde",IF('EDT-1niveau'!D114="LV","Langue vivante",IF('EDT-1niveau'!D114="APC","Activ. pédag. complémentaires",""))))))))))))))))))))))))))</f>
        <v/>
      </c>
      <c r="J110" s="14" t="str">
        <f t="shared" si="9"/>
        <v/>
      </c>
      <c r="K110" s="100" t="str">
        <f>'EDT-1niveau'!E114</f>
        <v/>
      </c>
      <c r="L110" s="14" t="str">
        <f>IF('EDT-1niveau'!E114="O","FRANCAIS"&amp;CHAR(10)&amp;"Orthographe",IF('EDT-1niveau'!E114="rec","RECREATION",IF('EDT-1niveau'!E114="p","Pause méridienne",IF('EDT-1niveau'!E114="G","FRANCAIS"&amp;CHAR(10)&amp;"Grammaire",IF('EDT-1niveau'!E114="E","FRANCAIS"&amp;CHAR(10)&amp;"Ecriture",IF('EDT-1niveau'!E114="M","MATHEMATIQUES",IF('EDT-1niveau'!E114="F","FRANCAIS",IF('EDT-1niveau'!E114="LC","FRANCAIS"&amp;CHAR(10)&amp;"Lecture et comp. de l'écrit",IF('EDT-1niveau'!E114="CLA","FRANCAIS"&amp;CHAR(10)&amp;"Culture littéraire et artistique",IF('EDT-1niveau'!E114="LO","FRANCAIS"&amp;CHAR(10)&amp;"Langage oral",IF('EDT-1niveau'!E114="L","FRANCAIS"&amp;CHAR(10)&amp;"Lexique",IF('EDT-1niveau'!E114="CM","MATHEMATIQUES"&amp;CHAR(10)&amp;"Calcul mental",IF('EDT-1niveau'!E114="GM","MATHEMATIQUES"&amp;CHAR(10)&amp;"Grandeurs et mesures",IF('EDT-1niveau'!E114="NC","MATHEMATIQUES"&amp;CHAR(10)&amp;"Nombres et calculs",IF('EDT-1niveau'!E114="EG","MATHEMATIQUES"&amp;CHAR(10)&amp;"Espace et Géométrie",IF('EDT-1niveau'!E114="S","Sciences et technologie",IF('EDT-1niveau'!E114="H","Histoire",IF('EDT-1niveau'!E114="Geo","Géographie",IF('EDT-1niveau'!E114="EMC","Enseig. mor. et civ.",IF('EDT-1niveau'!E114="EPS","Educ. phys. et sportive",IF('EDT-1niveau'!E114="EM","Educ. musicale",IF('EDT-1niveau'!E114="AP","Arts plastiques",IF('EDT-1niveau'!E114="HDA","Hist. des arts",IF('EDT-1niveau'!E114="QM","Questionner le monde",IF('EDT-1niveau'!E114="LV","Langue vivante",IF('EDT-1niveau'!E114="APC","Activ. pédag. complémentaires",""))))))))))))))))))))))))))</f>
        <v/>
      </c>
      <c r="M110" s="14" t="str">
        <f t="shared" si="7"/>
        <v/>
      </c>
      <c r="N110" s="100" t="str">
        <f>'EDT-1niveau'!F114</f>
        <v/>
      </c>
      <c r="O110" s="14" t="str">
        <f>IF('EDT-1niveau'!F114="O","FRANCAIS"&amp;CHAR(10)&amp;"Orthographe",IF('EDT-1niveau'!F114="rec","RECREATION",IF('EDT-1niveau'!F114="p","Pause méridienne",IF('EDT-1niveau'!F114="G","FRANCAIS"&amp;CHAR(10)&amp;"Grammaire",IF('EDT-1niveau'!F114="E","FRANCAIS"&amp;CHAR(10)&amp;"Ecriture",IF('EDT-1niveau'!F114="M","MATHEMATIQUES",IF('EDT-1niveau'!F114="F","FRANCAIS",IF('EDT-1niveau'!F114="LC","FRANCAIS"&amp;CHAR(10)&amp;"Lecture et comp. de l'écrit",IF('EDT-1niveau'!F114="CLA","FRANCAIS"&amp;CHAR(10)&amp;"Culture littéraire et artistique",IF('EDT-1niveau'!F114="LO","FRANCAIS"&amp;CHAR(10)&amp;"Langage oral",IF('EDT-1niveau'!F114="L","FRANCAIS"&amp;CHAR(10)&amp;"Lexique",IF('EDT-1niveau'!F114="CM","MATHEMATIQUES"&amp;CHAR(10)&amp;"Calcul mental",IF('EDT-1niveau'!F114="GM","MATHEMATIQUES"&amp;CHAR(10)&amp;"Grandeurs et mesures",IF('EDT-1niveau'!F114="NC","MATHEMATIQUES"&amp;CHAR(10)&amp;"Nombres et calculs",IF('EDT-1niveau'!F114="EG","MATHEMATIQUES"&amp;CHAR(10)&amp;"Espace et Géométrie",IF('EDT-1niveau'!F114="S","Sciences et technologie",IF('EDT-1niveau'!F114="H","Histoire",IF('EDT-1niveau'!F114="Geo","Géographie",IF('EDT-1niveau'!F114="EMC","Enseig. mor. et civ.",IF('EDT-1niveau'!F114="EPS","Educ. phys. et sportive",IF('EDT-1niveau'!F114="EM","Educ. musicale",IF('EDT-1niveau'!F114="AP","Arts plastiques",IF('EDT-1niveau'!F114="HDA","Hist. des arts",IF('EDT-1niveau'!F114="QM","Questionner le monde",IF('EDT-1niveau'!F114="LV","Langue vivante",IF('EDT-1niveau'!F114="APC","Activ. pédag. complémentaires",""))))))))))))))))))))))))))</f>
        <v/>
      </c>
      <c r="P110" s="39" t="str">
        <f t="shared" si="8"/>
        <v/>
      </c>
    </row>
    <row r="111" spans="1:16" x14ac:dyDescent="0.3">
      <c r="A111" s="4" t="e">
        <f>IF('POUR COMMENCER'!$E$14&gt;=A110,A110+'POUR COMMENCER'!$H$29,"")</f>
        <v>#VALUE!</v>
      </c>
      <c r="B111" s="100" t="str">
        <f>'EDT-1niveau'!B115</f>
        <v/>
      </c>
      <c r="C111" s="14" t="str">
        <f>IF('EDT-1niveau'!B115="O","FRANCAIS"&amp;CHAR(10)&amp;"Orthographe",IF('EDT-1niveau'!B115="rec","RECREATION",IF('EDT-1niveau'!B115="p","Pause méridienne",IF('EDT-1niveau'!B115="G","FRANCAIS"&amp;CHAR(10)&amp;"Grammaire",IF('EDT-1niveau'!B115="E","FRANCAIS"&amp;CHAR(10)&amp;"Ecriture",IF('EDT-1niveau'!B115="M","MATHEMATIQUES",IF('EDT-1niveau'!B115="F","FRANCAIS",IF('EDT-1niveau'!B115="LC","FRANCAIS"&amp;CHAR(10)&amp;"Lecture et comp. de l'écrit",IF('EDT-1niveau'!B115="CLA","FRANCAIS"&amp;CHAR(10)&amp;"Culture littéraire et artistique",IF('EDT-1niveau'!B115="LO","FRANCAIS"&amp;CHAR(10)&amp;"Langage oral",IF('EDT-1niveau'!B115="L","FRANCAIS"&amp;CHAR(10)&amp;"Lexique",IF('EDT-1niveau'!B115="CM","MATHEMATIQUES"&amp;CHAR(10)&amp;"Calcul mental",IF('EDT-1niveau'!B115="GM","MATHEMATIQUES"&amp;CHAR(10)&amp;"Grandeurs et mesures",IF('EDT-1niveau'!B115="NC","MATHEMATIQUES"&amp;CHAR(10)&amp;"Nombres et calculs",IF('EDT-1niveau'!B115="EG","MATHEMATIQUES"&amp;CHAR(10)&amp;"Espace et Géométrie",IF('EDT-1niveau'!B115="S","Sciences et technologie",IF('EDT-1niveau'!B115="H","Histoire",IF('EDT-1niveau'!B115="Geo","Géographie",IF('EDT-1niveau'!B115="EMC","Enseig. mor. et civ.",IF('EDT-1niveau'!B115="EPS","Educ. phys. et sportive",IF('EDT-1niveau'!B115="EM","Educ. musicale",IF('EDT-1niveau'!B115="AP","Arts plastiques",IF('EDT-1niveau'!B115="HDA","Hist. des arts",IF('EDT-1niveau'!B115="QM","Questionner le monde",IF('EDT-1niveau'!B115="LV","Langue vivante",IF('EDT-1niveau'!B115="APC","Activ. pédag. complémentaires",""))))))))))))))))))))))))))</f>
        <v/>
      </c>
      <c r="D111" s="14" t="str">
        <f t="shared" si="5"/>
        <v/>
      </c>
      <c r="E111" s="100" t="str">
        <f>'EDT-1niveau'!C115</f>
        <v/>
      </c>
      <c r="F111" s="14" t="str">
        <f>IF('EDT-1niveau'!C115="O","FRANCAIS"&amp;CHAR(10)&amp;"Orthographe",IF('EDT-1niveau'!C115="rec","RECREATION",IF('EDT-1niveau'!C115="p","Pause méridienne",IF('EDT-1niveau'!C115="G","FRANCAIS"&amp;CHAR(10)&amp;"Grammaire",IF('EDT-1niveau'!C115="E","FRANCAIS"&amp;CHAR(10)&amp;"Ecriture",IF('EDT-1niveau'!C115="M","MATHEMATIQUES",IF('EDT-1niveau'!C115="F","FRANCAIS",IF('EDT-1niveau'!C115="LC","FRANCAIS"&amp;CHAR(10)&amp;"Lecture et comp. de l'écrit",IF('EDT-1niveau'!C115="CLA","FRANCAIS"&amp;CHAR(10)&amp;"Culture littéraire et artistique",IF('EDT-1niveau'!C115="LO","FRANCAIS"&amp;CHAR(10)&amp;"Langage oral",IF('EDT-1niveau'!C115="L","FRANCAIS"&amp;CHAR(10)&amp;"Lexique",IF('EDT-1niveau'!C115="CM","MATHEMATIQUES"&amp;CHAR(10)&amp;"Calcul mental",IF('EDT-1niveau'!C115="GM","MATHEMATIQUES"&amp;CHAR(10)&amp;"Grandeurs et mesures",IF('EDT-1niveau'!C115="NC","MATHEMATIQUES"&amp;CHAR(10)&amp;"Nombres et calculs",IF('EDT-1niveau'!C115="EG","MATHEMATIQUES"&amp;CHAR(10)&amp;"Espace et Géométrie",IF('EDT-1niveau'!C115="S","Sciences et technologie",IF('EDT-1niveau'!C115="H","Histoire",IF('EDT-1niveau'!C115="Geo","Géographie",IF('EDT-1niveau'!C115="EMC","Enseig. mor. et civ.",IF('EDT-1niveau'!C115="EPS","Educ. phys. et sportive",IF('EDT-1niveau'!C115="EM","Educ. musicale",IF('EDT-1niveau'!C115="AP","Arts plastiques",IF('EDT-1niveau'!C115="HDA","Hist. des arts",IF('EDT-1niveau'!C115="QM","Questionner le monde",IF('EDT-1niveau'!C115="LV","Langue vivante",IF('EDT-1niveau'!C115="APC","Activ. pédag. complémentaires",""))))))))))))))))))))))))))</f>
        <v/>
      </c>
      <c r="G111" s="14" t="str">
        <f t="shared" si="6"/>
        <v/>
      </c>
      <c r="H111" s="100" t="str">
        <f>'EDT-1niveau'!D115</f>
        <v/>
      </c>
      <c r="I111" s="14" t="str">
        <f>IF('EDT-1niveau'!D115="O","FRANCAIS"&amp;CHAR(10)&amp;"Orthographe",IF('EDT-1niveau'!D115="rec","RECREATION",IF('EDT-1niveau'!D115="p","Pause méridienne",IF('EDT-1niveau'!D115="G","FRANCAIS"&amp;CHAR(10)&amp;"Grammaire",IF('EDT-1niveau'!D115="E","FRANCAIS"&amp;CHAR(10)&amp;"Ecriture",IF('EDT-1niveau'!D115="M","MATHEMATIQUES",IF('EDT-1niveau'!D115="F","FRANCAIS",IF('EDT-1niveau'!D115="LC","FRANCAIS"&amp;CHAR(10)&amp;"Lecture et comp. de l'écrit",IF('EDT-1niveau'!D115="CLA","FRANCAIS"&amp;CHAR(10)&amp;"Culture littéraire et artistique",IF('EDT-1niveau'!D115="LO","FRANCAIS"&amp;CHAR(10)&amp;"Langage oral",IF('EDT-1niveau'!D115="L","FRANCAIS"&amp;CHAR(10)&amp;"Lexique",IF('EDT-1niveau'!D115="CM","MATHEMATIQUES"&amp;CHAR(10)&amp;"Calcul mental",IF('EDT-1niveau'!D115="GM","MATHEMATIQUES"&amp;CHAR(10)&amp;"Grandeurs et mesures",IF('EDT-1niveau'!D115="NC","MATHEMATIQUES"&amp;CHAR(10)&amp;"Nombres et calculs",IF('EDT-1niveau'!D115="EG","MATHEMATIQUES"&amp;CHAR(10)&amp;"Espace et Géométrie",IF('EDT-1niveau'!D115="S","Sciences et technologie",IF('EDT-1niveau'!D115="H","Histoire",IF('EDT-1niveau'!D115="Geo","Géographie",IF('EDT-1niveau'!D115="EMC","Enseig. mor. et civ.",IF('EDT-1niveau'!D115="EPS","Educ. phys. et sportive",IF('EDT-1niveau'!D115="EM","Educ. musicale",IF('EDT-1niveau'!D115="AP","Arts plastiques",IF('EDT-1niveau'!D115="HDA","Hist. des arts",IF('EDT-1niveau'!D115="QM","Questionner le monde",IF('EDT-1niveau'!D115="LV","Langue vivante",IF('EDT-1niveau'!D115="APC","Activ. pédag. complémentaires",""))))))))))))))))))))))))))</f>
        <v/>
      </c>
      <c r="J111" s="14" t="str">
        <f t="shared" si="9"/>
        <v/>
      </c>
      <c r="K111" s="100" t="str">
        <f>'EDT-1niveau'!E115</f>
        <v/>
      </c>
      <c r="L111" s="14" t="str">
        <f>IF('EDT-1niveau'!E115="O","FRANCAIS"&amp;CHAR(10)&amp;"Orthographe",IF('EDT-1niveau'!E115="rec","RECREATION",IF('EDT-1niveau'!E115="p","Pause méridienne",IF('EDT-1niveau'!E115="G","FRANCAIS"&amp;CHAR(10)&amp;"Grammaire",IF('EDT-1niveau'!E115="E","FRANCAIS"&amp;CHAR(10)&amp;"Ecriture",IF('EDT-1niveau'!E115="M","MATHEMATIQUES",IF('EDT-1niveau'!E115="F","FRANCAIS",IF('EDT-1niveau'!E115="LC","FRANCAIS"&amp;CHAR(10)&amp;"Lecture et comp. de l'écrit",IF('EDT-1niveau'!E115="CLA","FRANCAIS"&amp;CHAR(10)&amp;"Culture littéraire et artistique",IF('EDT-1niveau'!E115="LO","FRANCAIS"&amp;CHAR(10)&amp;"Langage oral",IF('EDT-1niveau'!E115="L","FRANCAIS"&amp;CHAR(10)&amp;"Lexique",IF('EDT-1niveau'!E115="CM","MATHEMATIQUES"&amp;CHAR(10)&amp;"Calcul mental",IF('EDT-1niveau'!E115="GM","MATHEMATIQUES"&amp;CHAR(10)&amp;"Grandeurs et mesures",IF('EDT-1niveau'!E115="NC","MATHEMATIQUES"&amp;CHAR(10)&amp;"Nombres et calculs",IF('EDT-1niveau'!E115="EG","MATHEMATIQUES"&amp;CHAR(10)&amp;"Espace et Géométrie",IF('EDT-1niveau'!E115="S","Sciences et technologie",IF('EDT-1niveau'!E115="H","Histoire",IF('EDT-1niveau'!E115="Geo","Géographie",IF('EDT-1niveau'!E115="EMC","Enseig. mor. et civ.",IF('EDT-1niveau'!E115="EPS","Educ. phys. et sportive",IF('EDT-1niveau'!E115="EM","Educ. musicale",IF('EDT-1niveau'!E115="AP","Arts plastiques",IF('EDT-1niveau'!E115="HDA","Hist. des arts",IF('EDT-1niveau'!E115="QM","Questionner le monde",IF('EDT-1niveau'!E115="LV","Langue vivante",IF('EDT-1niveau'!E115="APC","Activ. pédag. complémentaires",""))))))))))))))))))))))))))</f>
        <v/>
      </c>
      <c r="M111" s="14" t="str">
        <f t="shared" si="7"/>
        <v/>
      </c>
      <c r="N111" s="100" t="str">
        <f>'EDT-1niveau'!F115</f>
        <v/>
      </c>
      <c r="O111" s="14" t="str">
        <f>IF('EDT-1niveau'!F115="O","FRANCAIS"&amp;CHAR(10)&amp;"Orthographe",IF('EDT-1niveau'!F115="rec","RECREATION",IF('EDT-1niveau'!F115="p","Pause méridienne",IF('EDT-1niveau'!F115="G","FRANCAIS"&amp;CHAR(10)&amp;"Grammaire",IF('EDT-1niveau'!F115="E","FRANCAIS"&amp;CHAR(10)&amp;"Ecriture",IF('EDT-1niveau'!F115="M","MATHEMATIQUES",IF('EDT-1niveau'!F115="F","FRANCAIS",IF('EDT-1niveau'!F115="LC","FRANCAIS"&amp;CHAR(10)&amp;"Lecture et comp. de l'écrit",IF('EDT-1niveau'!F115="CLA","FRANCAIS"&amp;CHAR(10)&amp;"Culture littéraire et artistique",IF('EDT-1niveau'!F115="LO","FRANCAIS"&amp;CHAR(10)&amp;"Langage oral",IF('EDT-1niveau'!F115="L","FRANCAIS"&amp;CHAR(10)&amp;"Lexique",IF('EDT-1niveau'!F115="CM","MATHEMATIQUES"&amp;CHAR(10)&amp;"Calcul mental",IF('EDT-1niveau'!F115="GM","MATHEMATIQUES"&amp;CHAR(10)&amp;"Grandeurs et mesures",IF('EDT-1niveau'!F115="NC","MATHEMATIQUES"&amp;CHAR(10)&amp;"Nombres et calculs",IF('EDT-1niveau'!F115="EG","MATHEMATIQUES"&amp;CHAR(10)&amp;"Espace et Géométrie",IF('EDT-1niveau'!F115="S","Sciences et technologie",IF('EDT-1niveau'!F115="H","Histoire",IF('EDT-1niveau'!F115="Geo","Géographie",IF('EDT-1niveau'!F115="EMC","Enseig. mor. et civ.",IF('EDT-1niveau'!F115="EPS","Educ. phys. et sportive",IF('EDT-1niveau'!F115="EM","Educ. musicale",IF('EDT-1niveau'!F115="AP","Arts plastiques",IF('EDT-1niveau'!F115="HDA","Hist. des arts",IF('EDT-1niveau'!F115="QM","Questionner le monde",IF('EDT-1niveau'!F115="LV","Langue vivante",IF('EDT-1niveau'!F115="APC","Activ. pédag. complémentaires",""))))))))))))))))))))))))))</f>
        <v/>
      </c>
      <c r="P111" s="39" t="str">
        <f t="shared" si="8"/>
        <v/>
      </c>
    </row>
    <row r="112" spans="1:16" x14ac:dyDescent="0.3">
      <c r="A112" s="4" t="e">
        <f>IF('POUR COMMENCER'!$E$14&gt;=A111,A111+'POUR COMMENCER'!$H$29,"")</f>
        <v>#VALUE!</v>
      </c>
      <c r="B112" s="100" t="str">
        <f>'EDT-1niveau'!B116</f>
        <v/>
      </c>
      <c r="C112" s="14" t="str">
        <f>IF('EDT-1niveau'!B116="O","FRANCAIS"&amp;CHAR(10)&amp;"Orthographe",IF('EDT-1niveau'!B116="rec","RECREATION",IF('EDT-1niveau'!B116="p","Pause méridienne",IF('EDT-1niveau'!B116="G","FRANCAIS"&amp;CHAR(10)&amp;"Grammaire",IF('EDT-1niveau'!B116="E","FRANCAIS"&amp;CHAR(10)&amp;"Ecriture",IF('EDT-1niveau'!B116="M","MATHEMATIQUES",IF('EDT-1niveau'!B116="F","FRANCAIS",IF('EDT-1niveau'!B116="LC","FRANCAIS"&amp;CHAR(10)&amp;"Lecture et comp. de l'écrit",IF('EDT-1niveau'!B116="CLA","FRANCAIS"&amp;CHAR(10)&amp;"Culture littéraire et artistique",IF('EDT-1niveau'!B116="LO","FRANCAIS"&amp;CHAR(10)&amp;"Langage oral",IF('EDT-1niveau'!B116="L","FRANCAIS"&amp;CHAR(10)&amp;"Lexique",IF('EDT-1niveau'!B116="CM","MATHEMATIQUES"&amp;CHAR(10)&amp;"Calcul mental",IF('EDT-1niveau'!B116="GM","MATHEMATIQUES"&amp;CHAR(10)&amp;"Grandeurs et mesures",IF('EDT-1niveau'!B116="NC","MATHEMATIQUES"&amp;CHAR(10)&amp;"Nombres et calculs",IF('EDT-1niveau'!B116="EG","MATHEMATIQUES"&amp;CHAR(10)&amp;"Espace et Géométrie",IF('EDT-1niveau'!B116="S","Sciences et technologie",IF('EDT-1niveau'!B116="H","Histoire",IF('EDT-1niveau'!B116="Geo","Géographie",IF('EDT-1niveau'!B116="EMC","Enseig. mor. et civ.",IF('EDT-1niveau'!B116="EPS","Educ. phys. et sportive",IF('EDT-1niveau'!B116="EM","Educ. musicale",IF('EDT-1niveau'!B116="AP","Arts plastiques",IF('EDT-1niveau'!B116="HDA","Hist. des arts",IF('EDT-1niveau'!B116="QM","Questionner le monde",IF('EDT-1niveau'!B116="LV","Langue vivante",IF('EDT-1niveau'!B116="APC","Activ. pédag. complémentaires",""))))))))))))))))))))))))))</f>
        <v/>
      </c>
      <c r="D112" s="14" t="str">
        <f t="shared" si="5"/>
        <v/>
      </c>
      <c r="E112" s="100" t="str">
        <f>'EDT-1niveau'!C116</f>
        <v/>
      </c>
      <c r="F112" s="14" t="str">
        <f>IF('EDT-1niveau'!C116="O","FRANCAIS"&amp;CHAR(10)&amp;"Orthographe",IF('EDT-1niveau'!C116="rec","RECREATION",IF('EDT-1niveau'!C116="p","Pause méridienne",IF('EDT-1niveau'!C116="G","FRANCAIS"&amp;CHAR(10)&amp;"Grammaire",IF('EDT-1niveau'!C116="E","FRANCAIS"&amp;CHAR(10)&amp;"Ecriture",IF('EDT-1niveau'!C116="M","MATHEMATIQUES",IF('EDT-1niveau'!C116="F","FRANCAIS",IF('EDT-1niveau'!C116="LC","FRANCAIS"&amp;CHAR(10)&amp;"Lecture et comp. de l'écrit",IF('EDT-1niveau'!C116="CLA","FRANCAIS"&amp;CHAR(10)&amp;"Culture littéraire et artistique",IF('EDT-1niveau'!C116="LO","FRANCAIS"&amp;CHAR(10)&amp;"Langage oral",IF('EDT-1niveau'!C116="L","FRANCAIS"&amp;CHAR(10)&amp;"Lexique",IF('EDT-1niveau'!C116="CM","MATHEMATIQUES"&amp;CHAR(10)&amp;"Calcul mental",IF('EDT-1niveau'!C116="GM","MATHEMATIQUES"&amp;CHAR(10)&amp;"Grandeurs et mesures",IF('EDT-1niveau'!C116="NC","MATHEMATIQUES"&amp;CHAR(10)&amp;"Nombres et calculs",IF('EDT-1niveau'!C116="EG","MATHEMATIQUES"&amp;CHAR(10)&amp;"Espace et Géométrie",IF('EDT-1niveau'!C116="S","Sciences et technologie",IF('EDT-1niveau'!C116="H","Histoire",IF('EDT-1niveau'!C116="Geo","Géographie",IF('EDT-1niveau'!C116="EMC","Enseig. mor. et civ.",IF('EDT-1niveau'!C116="EPS","Educ. phys. et sportive",IF('EDT-1niveau'!C116="EM","Educ. musicale",IF('EDT-1niveau'!C116="AP","Arts plastiques",IF('EDT-1niveau'!C116="HDA","Hist. des arts",IF('EDT-1niveau'!C116="QM","Questionner le monde",IF('EDT-1niveau'!C116="LV","Langue vivante",IF('EDT-1niveau'!C116="APC","Activ. pédag. complémentaires",""))))))))))))))))))))))))))</f>
        <v/>
      </c>
      <c r="G112" s="14" t="str">
        <f t="shared" si="6"/>
        <v/>
      </c>
      <c r="H112" s="100" t="str">
        <f>'EDT-1niveau'!D116</f>
        <v/>
      </c>
      <c r="I112" s="14" t="str">
        <f>IF('EDT-1niveau'!D116="O","FRANCAIS"&amp;CHAR(10)&amp;"Orthographe",IF('EDT-1niveau'!D116="rec","RECREATION",IF('EDT-1niveau'!D116="p","Pause méridienne",IF('EDT-1niveau'!D116="G","FRANCAIS"&amp;CHAR(10)&amp;"Grammaire",IF('EDT-1niveau'!D116="E","FRANCAIS"&amp;CHAR(10)&amp;"Ecriture",IF('EDT-1niveau'!D116="M","MATHEMATIQUES",IF('EDT-1niveau'!D116="F","FRANCAIS",IF('EDT-1niveau'!D116="LC","FRANCAIS"&amp;CHAR(10)&amp;"Lecture et comp. de l'écrit",IF('EDT-1niveau'!D116="CLA","FRANCAIS"&amp;CHAR(10)&amp;"Culture littéraire et artistique",IF('EDT-1niveau'!D116="LO","FRANCAIS"&amp;CHAR(10)&amp;"Langage oral",IF('EDT-1niveau'!D116="L","FRANCAIS"&amp;CHAR(10)&amp;"Lexique",IF('EDT-1niveau'!D116="CM","MATHEMATIQUES"&amp;CHAR(10)&amp;"Calcul mental",IF('EDT-1niveau'!D116="GM","MATHEMATIQUES"&amp;CHAR(10)&amp;"Grandeurs et mesures",IF('EDT-1niveau'!D116="NC","MATHEMATIQUES"&amp;CHAR(10)&amp;"Nombres et calculs",IF('EDT-1niveau'!D116="EG","MATHEMATIQUES"&amp;CHAR(10)&amp;"Espace et Géométrie",IF('EDT-1niveau'!D116="S","Sciences et technologie",IF('EDT-1niveau'!D116="H","Histoire",IF('EDT-1niveau'!D116="Geo","Géographie",IF('EDT-1niveau'!D116="EMC","Enseig. mor. et civ.",IF('EDT-1niveau'!D116="EPS","Educ. phys. et sportive",IF('EDT-1niveau'!D116="EM","Educ. musicale",IF('EDT-1niveau'!D116="AP","Arts plastiques",IF('EDT-1niveau'!D116="HDA","Hist. des arts",IF('EDT-1niveau'!D116="QM","Questionner le monde",IF('EDT-1niveau'!D116="LV","Langue vivante",IF('EDT-1niveau'!D116="APC","Activ. pédag. complémentaires",""))))))))))))))))))))))))))</f>
        <v/>
      </c>
      <c r="J112" s="14" t="str">
        <f t="shared" si="9"/>
        <v/>
      </c>
      <c r="K112" s="100" t="str">
        <f>'EDT-1niveau'!E116</f>
        <v/>
      </c>
      <c r="L112" s="14" t="str">
        <f>IF('EDT-1niveau'!E116="O","FRANCAIS"&amp;CHAR(10)&amp;"Orthographe",IF('EDT-1niveau'!E116="rec","RECREATION",IF('EDT-1niveau'!E116="p","Pause méridienne",IF('EDT-1niveau'!E116="G","FRANCAIS"&amp;CHAR(10)&amp;"Grammaire",IF('EDT-1niveau'!E116="E","FRANCAIS"&amp;CHAR(10)&amp;"Ecriture",IF('EDT-1niveau'!E116="M","MATHEMATIQUES",IF('EDT-1niveau'!E116="F","FRANCAIS",IF('EDT-1niveau'!E116="LC","FRANCAIS"&amp;CHAR(10)&amp;"Lecture et comp. de l'écrit",IF('EDT-1niveau'!E116="CLA","FRANCAIS"&amp;CHAR(10)&amp;"Culture littéraire et artistique",IF('EDT-1niveau'!E116="LO","FRANCAIS"&amp;CHAR(10)&amp;"Langage oral",IF('EDT-1niveau'!E116="L","FRANCAIS"&amp;CHAR(10)&amp;"Lexique",IF('EDT-1niveau'!E116="CM","MATHEMATIQUES"&amp;CHAR(10)&amp;"Calcul mental",IF('EDT-1niveau'!E116="GM","MATHEMATIQUES"&amp;CHAR(10)&amp;"Grandeurs et mesures",IF('EDT-1niveau'!E116="NC","MATHEMATIQUES"&amp;CHAR(10)&amp;"Nombres et calculs",IF('EDT-1niveau'!E116="EG","MATHEMATIQUES"&amp;CHAR(10)&amp;"Espace et Géométrie",IF('EDT-1niveau'!E116="S","Sciences et technologie",IF('EDT-1niveau'!E116="H","Histoire",IF('EDT-1niveau'!E116="Geo","Géographie",IF('EDT-1niveau'!E116="EMC","Enseig. mor. et civ.",IF('EDT-1niveau'!E116="EPS","Educ. phys. et sportive",IF('EDT-1niveau'!E116="EM","Educ. musicale",IF('EDT-1niveau'!E116="AP","Arts plastiques",IF('EDT-1niveau'!E116="HDA","Hist. des arts",IF('EDT-1niveau'!E116="QM","Questionner le monde",IF('EDT-1niveau'!E116="LV","Langue vivante",IF('EDT-1niveau'!E116="APC","Activ. pédag. complémentaires",""))))))))))))))))))))))))))</f>
        <v/>
      </c>
      <c r="M112" s="14" t="str">
        <f t="shared" si="7"/>
        <v/>
      </c>
      <c r="N112" s="100" t="str">
        <f>'EDT-1niveau'!F116</f>
        <v/>
      </c>
      <c r="O112" s="14" t="str">
        <f>IF('EDT-1niveau'!F116="O","FRANCAIS"&amp;CHAR(10)&amp;"Orthographe",IF('EDT-1niveau'!F116="rec","RECREATION",IF('EDT-1niveau'!F116="p","Pause méridienne",IF('EDT-1niveau'!F116="G","FRANCAIS"&amp;CHAR(10)&amp;"Grammaire",IF('EDT-1niveau'!F116="E","FRANCAIS"&amp;CHAR(10)&amp;"Ecriture",IF('EDT-1niveau'!F116="M","MATHEMATIQUES",IF('EDT-1niveau'!F116="F","FRANCAIS",IF('EDT-1niveau'!F116="LC","FRANCAIS"&amp;CHAR(10)&amp;"Lecture et comp. de l'écrit",IF('EDT-1niveau'!F116="CLA","FRANCAIS"&amp;CHAR(10)&amp;"Culture littéraire et artistique",IF('EDT-1niveau'!F116="LO","FRANCAIS"&amp;CHAR(10)&amp;"Langage oral",IF('EDT-1niveau'!F116="L","FRANCAIS"&amp;CHAR(10)&amp;"Lexique",IF('EDT-1niveau'!F116="CM","MATHEMATIQUES"&amp;CHAR(10)&amp;"Calcul mental",IF('EDT-1niveau'!F116="GM","MATHEMATIQUES"&amp;CHAR(10)&amp;"Grandeurs et mesures",IF('EDT-1niveau'!F116="NC","MATHEMATIQUES"&amp;CHAR(10)&amp;"Nombres et calculs",IF('EDT-1niveau'!F116="EG","MATHEMATIQUES"&amp;CHAR(10)&amp;"Espace et Géométrie",IF('EDT-1niveau'!F116="S","Sciences et technologie",IF('EDT-1niveau'!F116="H","Histoire",IF('EDT-1niveau'!F116="Geo","Géographie",IF('EDT-1niveau'!F116="EMC","Enseig. mor. et civ.",IF('EDT-1niveau'!F116="EPS","Educ. phys. et sportive",IF('EDT-1niveau'!F116="EM","Educ. musicale",IF('EDT-1niveau'!F116="AP","Arts plastiques",IF('EDT-1niveau'!F116="HDA","Hist. des arts",IF('EDT-1niveau'!F116="QM","Questionner le monde",IF('EDT-1niveau'!F116="LV","Langue vivante",IF('EDT-1niveau'!F116="APC","Activ. pédag. complémentaires",""))))))))))))))))))))))))))</f>
        <v/>
      </c>
      <c r="P112" s="39" t="str">
        <f t="shared" si="8"/>
        <v/>
      </c>
    </row>
    <row r="113" spans="1:16" x14ac:dyDescent="0.3">
      <c r="A113" s="4" t="e">
        <f>IF('POUR COMMENCER'!$E$14&gt;=A112,A112+'POUR COMMENCER'!$H$29,"")</f>
        <v>#VALUE!</v>
      </c>
      <c r="B113" s="100" t="str">
        <f>'EDT-1niveau'!B117</f>
        <v/>
      </c>
      <c r="C113" s="14" t="str">
        <f>IF('EDT-1niveau'!B117="O","FRANCAIS"&amp;CHAR(10)&amp;"Orthographe",IF('EDT-1niveau'!B117="rec","RECREATION",IF('EDT-1niveau'!B117="p","Pause méridienne",IF('EDT-1niveau'!B117="G","FRANCAIS"&amp;CHAR(10)&amp;"Grammaire",IF('EDT-1niveau'!B117="E","FRANCAIS"&amp;CHAR(10)&amp;"Ecriture",IF('EDT-1niveau'!B117="M","MATHEMATIQUES",IF('EDT-1niveau'!B117="F","FRANCAIS",IF('EDT-1niveau'!B117="LC","FRANCAIS"&amp;CHAR(10)&amp;"Lecture et comp. de l'écrit",IF('EDT-1niveau'!B117="CLA","FRANCAIS"&amp;CHAR(10)&amp;"Culture littéraire et artistique",IF('EDT-1niveau'!B117="LO","FRANCAIS"&amp;CHAR(10)&amp;"Langage oral",IF('EDT-1niveau'!B117="L","FRANCAIS"&amp;CHAR(10)&amp;"Lexique",IF('EDT-1niveau'!B117="CM","MATHEMATIQUES"&amp;CHAR(10)&amp;"Calcul mental",IF('EDT-1niveau'!B117="GM","MATHEMATIQUES"&amp;CHAR(10)&amp;"Grandeurs et mesures",IF('EDT-1niveau'!B117="NC","MATHEMATIQUES"&amp;CHAR(10)&amp;"Nombres et calculs",IF('EDT-1niveau'!B117="EG","MATHEMATIQUES"&amp;CHAR(10)&amp;"Espace et Géométrie",IF('EDT-1niveau'!B117="S","Sciences et technologie",IF('EDT-1niveau'!B117="H","Histoire",IF('EDT-1niveau'!B117="Geo","Géographie",IF('EDT-1niveau'!B117="EMC","Enseig. mor. et civ.",IF('EDT-1niveau'!B117="EPS","Educ. phys. et sportive",IF('EDT-1niveau'!B117="EM","Educ. musicale",IF('EDT-1niveau'!B117="AP","Arts plastiques",IF('EDT-1niveau'!B117="HDA","Hist. des arts",IF('EDT-1niveau'!B117="QM","Questionner le monde",IF('EDT-1niveau'!B117="LV","Langue vivante",IF('EDT-1niveau'!B117="APC","Activ. pédag. complémentaires",""))))))))))))))))))))))))))</f>
        <v/>
      </c>
      <c r="D113" s="14" t="str">
        <f t="shared" si="5"/>
        <v/>
      </c>
      <c r="E113" s="100" t="str">
        <f>'EDT-1niveau'!C117</f>
        <v/>
      </c>
      <c r="F113" s="14" t="str">
        <f>IF('EDT-1niveau'!C117="O","FRANCAIS"&amp;CHAR(10)&amp;"Orthographe",IF('EDT-1niveau'!C117="rec","RECREATION",IF('EDT-1niveau'!C117="p","Pause méridienne",IF('EDT-1niveau'!C117="G","FRANCAIS"&amp;CHAR(10)&amp;"Grammaire",IF('EDT-1niveau'!C117="E","FRANCAIS"&amp;CHAR(10)&amp;"Ecriture",IF('EDT-1niveau'!C117="M","MATHEMATIQUES",IF('EDT-1niveau'!C117="F","FRANCAIS",IF('EDT-1niveau'!C117="LC","FRANCAIS"&amp;CHAR(10)&amp;"Lecture et comp. de l'écrit",IF('EDT-1niveau'!C117="CLA","FRANCAIS"&amp;CHAR(10)&amp;"Culture littéraire et artistique",IF('EDT-1niveau'!C117="LO","FRANCAIS"&amp;CHAR(10)&amp;"Langage oral",IF('EDT-1niveau'!C117="L","FRANCAIS"&amp;CHAR(10)&amp;"Lexique",IF('EDT-1niveau'!C117="CM","MATHEMATIQUES"&amp;CHAR(10)&amp;"Calcul mental",IF('EDT-1niveau'!C117="GM","MATHEMATIQUES"&amp;CHAR(10)&amp;"Grandeurs et mesures",IF('EDT-1niveau'!C117="NC","MATHEMATIQUES"&amp;CHAR(10)&amp;"Nombres et calculs",IF('EDT-1niveau'!C117="EG","MATHEMATIQUES"&amp;CHAR(10)&amp;"Espace et Géométrie",IF('EDT-1niveau'!C117="S","Sciences et technologie",IF('EDT-1niveau'!C117="H","Histoire",IF('EDT-1niveau'!C117="Geo","Géographie",IF('EDT-1niveau'!C117="EMC","Enseig. mor. et civ.",IF('EDT-1niveau'!C117="EPS","Educ. phys. et sportive",IF('EDT-1niveau'!C117="EM","Educ. musicale",IF('EDT-1niveau'!C117="AP","Arts plastiques",IF('EDT-1niveau'!C117="HDA","Hist. des arts",IF('EDT-1niveau'!C117="QM","Questionner le monde",IF('EDT-1niveau'!C117="LV","Langue vivante",IF('EDT-1niveau'!C117="APC","Activ. pédag. complémentaires",""))))))))))))))))))))))))))</f>
        <v/>
      </c>
      <c r="G113" s="14" t="str">
        <f t="shared" si="6"/>
        <v/>
      </c>
      <c r="H113" s="100" t="str">
        <f>'EDT-1niveau'!D117</f>
        <v/>
      </c>
      <c r="I113" s="14" t="str">
        <f>IF('EDT-1niveau'!D117="O","FRANCAIS"&amp;CHAR(10)&amp;"Orthographe",IF('EDT-1niveau'!D117="rec","RECREATION",IF('EDT-1niveau'!D117="p","Pause méridienne",IF('EDT-1niveau'!D117="G","FRANCAIS"&amp;CHAR(10)&amp;"Grammaire",IF('EDT-1niveau'!D117="E","FRANCAIS"&amp;CHAR(10)&amp;"Ecriture",IF('EDT-1niveau'!D117="M","MATHEMATIQUES",IF('EDT-1niveau'!D117="F","FRANCAIS",IF('EDT-1niveau'!D117="LC","FRANCAIS"&amp;CHAR(10)&amp;"Lecture et comp. de l'écrit",IF('EDT-1niveau'!D117="CLA","FRANCAIS"&amp;CHAR(10)&amp;"Culture littéraire et artistique",IF('EDT-1niveau'!D117="LO","FRANCAIS"&amp;CHAR(10)&amp;"Langage oral",IF('EDT-1niveau'!D117="L","FRANCAIS"&amp;CHAR(10)&amp;"Lexique",IF('EDT-1niveau'!D117="CM","MATHEMATIQUES"&amp;CHAR(10)&amp;"Calcul mental",IF('EDT-1niveau'!D117="GM","MATHEMATIQUES"&amp;CHAR(10)&amp;"Grandeurs et mesures",IF('EDT-1niveau'!D117="NC","MATHEMATIQUES"&amp;CHAR(10)&amp;"Nombres et calculs",IF('EDT-1niveau'!D117="EG","MATHEMATIQUES"&amp;CHAR(10)&amp;"Espace et Géométrie",IF('EDT-1niveau'!D117="S","Sciences et technologie",IF('EDT-1niveau'!D117="H","Histoire",IF('EDT-1niveau'!D117="Geo","Géographie",IF('EDT-1niveau'!D117="EMC","Enseig. mor. et civ.",IF('EDT-1niveau'!D117="EPS","Educ. phys. et sportive",IF('EDT-1niveau'!D117="EM","Educ. musicale",IF('EDT-1niveau'!D117="AP","Arts plastiques",IF('EDT-1niveau'!D117="HDA","Hist. des arts",IF('EDT-1niveau'!D117="QM","Questionner le monde",IF('EDT-1niveau'!D117="LV","Langue vivante",IF('EDT-1niveau'!D117="APC","Activ. pédag. complémentaires",""))))))))))))))))))))))))))</f>
        <v/>
      </c>
      <c r="J113" s="14" t="str">
        <f t="shared" si="9"/>
        <v/>
      </c>
      <c r="K113" s="100" t="str">
        <f>'EDT-1niveau'!E117</f>
        <v/>
      </c>
      <c r="L113" s="14" t="str">
        <f>IF('EDT-1niveau'!E117="O","FRANCAIS"&amp;CHAR(10)&amp;"Orthographe",IF('EDT-1niveau'!E117="rec","RECREATION",IF('EDT-1niveau'!E117="p","Pause méridienne",IF('EDT-1niveau'!E117="G","FRANCAIS"&amp;CHAR(10)&amp;"Grammaire",IF('EDT-1niveau'!E117="E","FRANCAIS"&amp;CHAR(10)&amp;"Ecriture",IF('EDT-1niveau'!E117="M","MATHEMATIQUES",IF('EDT-1niveau'!E117="F","FRANCAIS",IF('EDT-1niveau'!E117="LC","FRANCAIS"&amp;CHAR(10)&amp;"Lecture et comp. de l'écrit",IF('EDT-1niveau'!E117="CLA","FRANCAIS"&amp;CHAR(10)&amp;"Culture littéraire et artistique",IF('EDT-1niveau'!E117="LO","FRANCAIS"&amp;CHAR(10)&amp;"Langage oral",IF('EDT-1niveau'!E117="L","FRANCAIS"&amp;CHAR(10)&amp;"Lexique",IF('EDT-1niveau'!E117="CM","MATHEMATIQUES"&amp;CHAR(10)&amp;"Calcul mental",IF('EDT-1niveau'!E117="GM","MATHEMATIQUES"&amp;CHAR(10)&amp;"Grandeurs et mesures",IF('EDT-1niveau'!E117="NC","MATHEMATIQUES"&amp;CHAR(10)&amp;"Nombres et calculs",IF('EDT-1niveau'!E117="EG","MATHEMATIQUES"&amp;CHAR(10)&amp;"Espace et Géométrie",IF('EDT-1niveau'!E117="S","Sciences et technologie",IF('EDT-1niveau'!E117="H","Histoire",IF('EDT-1niveau'!E117="Geo","Géographie",IF('EDT-1niveau'!E117="EMC","Enseig. mor. et civ.",IF('EDT-1niveau'!E117="EPS","Educ. phys. et sportive",IF('EDT-1niveau'!E117="EM","Educ. musicale",IF('EDT-1niveau'!E117="AP","Arts plastiques",IF('EDT-1niveau'!E117="HDA","Hist. des arts",IF('EDT-1niveau'!E117="QM","Questionner le monde",IF('EDT-1niveau'!E117="LV","Langue vivante",IF('EDT-1niveau'!E117="APC","Activ. pédag. complémentaires",""))))))))))))))))))))))))))</f>
        <v/>
      </c>
      <c r="M113" s="14" t="str">
        <f t="shared" si="7"/>
        <v/>
      </c>
      <c r="N113" s="100" t="str">
        <f>'EDT-1niveau'!F117</f>
        <v/>
      </c>
      <c r="O113" s="14" t="str">
        <f>IF('EDT-1niveau'!F117="O","FRANCAIS"&amp;CHAR(10)&amp;"Orthographe",IF('EDT-1niveau'!F117="rec","RECREATION",IF('EDT-1niveau'!F117="p","Pause méridienne",IF('EDT-1niveau'!F117="G","FRANCAIS"&amp;CHAR(10)&amp;"Grammaire",IF('EDT-1niveau'!F117="E","FRANCAIS"&amp;CHAR(10)&amp;"Ecriture",IF('EDT-1niveau'!F117="M","MATHEMATIQUES",IF('EDT-1niveau'!F117="F","FRANCAIS",IF('EDT-1niveau'!F117="LC","FRANCAIS"&amp;CHAR(10)&amp;"Lecture et comp. de l'écrit",IF('EDT-1niveau'!F117="CLA","FRANCAIS"&amp;CHAR(10)&amp;"Culture littéraire et artistique",IF('EDT-1niveau'!F117="LO","FRANCAIS"&amp;CHAR(10)&amp;"Langage oral",IF('EDT-1niveau'!F117="L","FRANCAIS"&amp;CHAR(10)&amp;"Lexique",IF('EDT-1niveau'!F117="CM","MATHEMATIQUES"&amp;CHAR(10)&amp;"Calcul mental",IF('EDT-1niveau'!F117="GM","MATHEMATIQUES"&amp;CHAR(10)&amp;"Grandeurs et mesures",IF('EDT-1niveau'!F117="NC","MATHEMATIQUES"&amp;CHAR(10)&amp;"Nombres et calculs",IF('EDT-1niveau'!F117="EG","MATHEMATIQUES"&amp;CHAR(10)&amp;"Espace et Géométrie",IF('EDT-1niveau'!F117="S","Sciences et technologie",IF('EDT-1niveau'!F117="H","Histoire",IF('EDT-1niveau'!F117="Geo","Géographie",IF('EDT-1niveau'!F117="EMC","Enseig. mor. et civ.",IF('EDT-1niveau'!F117="EPS","Educ. phys. et sportive",IF('EDT-1niveau'!F117="EM","Educ. musicale",IF('EDT-1niveau'!F117="AP","Arts plastiques",IF('EDT-1niveau'!F117="HDA","Hist. des arts",IF('EDT-1niveau'!F117="QM","Questionner le monde",IF('EDT-1niveau'!F117="LV","Langue vivante",IF('EDT-1niveau'!F117="APC","Activ. pédag. complémentaires",""))))))))))))))))))))))))))</f>
        <v/>
      </c>
      <c r="P113" s="39" t="str">
        <f t="shared" si="8"/>
        <v/>
      </c>
    </row>
    <row r="114" spans="1:16" x14ac:dyDescent="0.3">
      <c r="A114" s="4" t="e">
        <f>IF('POUR COMMENCER'!$E$14&gt;=A113,A113+'POUR COMMENCER'!$H$29,"")</f>
        <v>#VALUE!</v>
      </c>
      <c r="B114" s="100" t="str">
        <f>'EDT-1niveau'!B118</f>
        <v/>
      </c>
      <c r="C114" s="14" t="str">
        <f>IF('EDT-1niveau'!B118="O","FRANCAIS"&amp;CHAR(10)&amp;"Orthographe",IF('EDT-1niveau'!B118="rec","RECREATION",IF('EDT-1niveau'!B118="p","Pause méridienne",IF('EDT-1niveau'!B118="G","FRANCAIS"&amp;CHAR(10)&amp;"Grammaire",IF('EDT-1niveau'!B118="E","FRANCAIS"&amp;CHAR(10)&amp;"Ecriture",IF('EDT-1niveau'!B118="M","MATHEMATIQUES",IF('EDT-1niveau'!B118="F","FRANCAIS",IF('EDT-1niveau'!B118="LC","FRANCAIS"&amp;CHAR(10)&amp;"Lecture et comp. de l'écrit",IF('EDT-1niveau'!B118="CLA","FRANCAIS"&amp;CHAR(10)&amp;"Culture littéraire et artistique",IF('EDT-1niveau'!B118="LO","FRANCAIS"&amp;CHAR(10)&amp;"Langage oral",IF('EDT-1niveau'!B118="L","FRANCAIS"&amp;CHAR(10)&amp;"Lexique",IF('EDT-1niveau'!B118="CM","MATHEMATIQUES"&amp;CHAR(10)&amp;"Calcul mental",IF('EDT-1niveau'!B118="GM","MATHEMATIQUES"&amp;CHAR(10)&amp;"Grandeurs et mesures",IF('EDT-1niveau'!B118="NC","MATHEMATIQUES"&amp;CHAR(10)&amp;"Nombres et calculs",IF('EDT-1niveau'!B118="EG","MATHEMATIQUES"&amp;CHAR(10)&amp;"Espace et Géométrie",IF('EDT-1niveau'!B118="S","Sciences et technologie",IF('EDT-1niveau'!B118="H","Histoire",IF('EDT-1niveau'!B118="Geo","Géographie",IF('EDT-1niveau'!B118="EMC","Enseig. mor. et civ.",IF('EDT-1niveau'!B118="EPS","Educ. phys. et sportive",IF('EDT-1niveau'!B118="EM","Educ. musicale",IF('EDT-1niveau'!B118="AP","Arts plastiques",IF('EDT-1niveau'!B118="HDA","Hist. des arts",IF('EDT-1niveau'!B118="QM","Questionner le monde",IF('EDT-1niveau'!B118="LV","Langue vivante",IF('EDT-1niveau'!B118="APC","Activ. pédag. complémentaires",""))))))))))))))))))))))))))</f>
        <v/>
      </c>
      <c r="D114" s="14" t="str">
        <f t="shared" si="5"/>
        <v/>
      </c>
      <c r="E114" s="100" t="str">
        <f>'EDT-1niveau'!C118</f>
        <v/>
      </c>
      <c r="F114" s="14" t="str">
        <f>IF('EDT-1niveau'!C118="O","FRANCAIS"&amp;CHAR(10)&amp;"Orthographe",IF('EDT-1niveau'!C118="rec","RECREATION",IF('EDT-1niveau'!C118="p","Pause méridienne",IF('EDT-1niveau'!C118="G","FRANCAIS"&amp;CHAR(10)&amp;"Grammaire",IF('EDT-1niveau'!C118="E","FRANCAIS"&amp;CHAR(10)&amp;"Ecriture",IF('EDT-1niveau'!C118="M","MATHEMATIQUES",IF('EDT-1niveau'!C118="F","FRANCAIS",IF('EDT-1niveau'!C118="LC","FRANCAIS"&amp;CHAR(10)&amp;"Lecture et comp. de l'écrit",IF('EDT-1niveau'!C118="CLA","FRANCAIS"&amp;CHAR(10)&amp;"Culture littéraire et artistique",IF('EDT-1niveau'!C118="LO","FRANCAIS"&amp;CHAR(10)&amp;"Langage oral",IF('EDT-1niveau'!C118="L","FRANCAIS"&amp;CHAR(10)&amp;"Lexique",IF('EDT-1niveau'!C118="CM","MATHEMATIQUES"&amp;CHAR(10)&amp;"Calcul mental",IF('EDT-1niveau'!C118="GM","MATHEMATIQUES"&amp;CHAR(10)&amp;"Grandeurs et mesures",IF('EDT-1niveau'!C118="NC","MATHEMATIQUES"&amp;CHAR(10)&amp;"Nombres et calculs",IF('EDT-1niveau'!C118="EG","MATHEMATIQUES"&amp;CHAR(10)&amp;"Espace et Géométrie",IF('EDT-1niveau'!C118="S","Sciences et technologie",IF('EDT-1niveau'!C118="H","Histoire",IF('EDT-1niveau'!C118="Geo","Géographie",IF('EDT-1niveau'!C118="EMC","Enseig. mor. et civ.",IF('EDT-1niveau'!C118="EPS","Educ. phys. et sportive",IF('EDT-1niveau'!C118="EM","Educ. musicale",IF('EDT-1niveau'!C118="AP","Arts plastiques",IF('EDT-1niveau'!C118="HDA","Hist. des arts",IF('EDT-1niveau'!C118="QM","Questionner le monde",IF('EDT-1niveau'!C118="LV","Langue vivante",IF('EDT-1niveau'!C118="APC","Activ. pédag. complémentaires",""))))))))))))))))))))))))))</f>
        <v/>
      </c>
      <c r="G114" s="14" t="str">
        <f t="shared" si="6"/>
        <v/>
      </c>
      <c r="H114" s="100" t="str">
        <f>'EDT-1niveau'!D118</f>
        <v/>
      </c>
      <c r="I114" s="14" t="str">
        <f>IF('EDT-1niveau'!D118="O","FRANCAIS"&amp;CHAR(10)&amp;"Orthographe",IF('EDT-1niveau'!D118="rec","RECREATION",IF('EDT-1niveau'!D118="p","Pause méridienne",IF('EDT-1niveau'!D118="G","FRANCAIS"&amp;CHAR(10)&amp;"Grammaire",IF('EDT-1niveau'!D118="E","FRANCAIS"&amp;CHAR(10)&amp;"Ecriture",IF('EDT-1niveau'!D118="M","MATHEMATIQUES",IF('EDT-1niveau'!D118="F","FRANCAIS",IF('EDT-1niveau'!D118="LC","FRANCAIS"&amp;CHAR(10)&amp;"Lecture et comp. de l'écrit",IF('EDT-1niveau'!D118="CLA","FRANCAIS"&amp;CHAR(10)&amp;"Culture littéraire et artistique",IF('EDT-1niveau'!D118="LO","FRANCAIS"&amp;CHAR(10)&amp;"Langage oral",IF('EDT-1niveau'!D118="L","FRANCAIS"&amp;CHAR(10)&amp;"Lexique",IF('EDT-1niveau'!D118="CM","MATHEMATIQUES"&amp;CHAR(10)&amp;"Calcul mental",IF('EDT-1niveau'!D118="GM","MATHEMATIQUES"&amp;CHAR(10)&amp;"Grandeurs et mesures",IF('EDT-1niveau'!D118="NC","MATHEMATIQUES"&amp;CHAR(10)&amp;"Nombres et calculs",IF('EDT-1niveau'!D118="EG","MATHEMATIQUES"&amp;CHAR(10)&amp;"Espace et Géométrie",IF('EDT-1niveau'!D118="S","Sciences et technologie",IF('EDT-1niveau'!D118="H","Histoire",IF('EDT-1niveau'!D118="Geo","Géographie",IF('EDT-1niveau'!D118="EMC","Enseig. mor. et civ.",IF('EDT-1niveau'!D118="EPS","Educ. phys. et sportive",IF('EDT-1niveau'!D118="EM","Educ. musicale",IF('EDT-1niveau'!D118="AP","Arts plastiques",IF('EDT-1niveau'!D118="HDA","Hist. des arts",IF('EDT-1niveau'!D118="QM","Questionner le monde",IF('EDT-1niveau'!D118="LV","Langue vivante",IF('EDT-1niveau'!D118="APC","Activ. pédag. complémentaires",""))))))))))))))))))))))))))</f>
        <v/>
      </c>
      <c r="J114" s="14" t="str">
        <f t="shared" si="9"/>
        <v/>
      </c>
      <c r="K114" s="100" t="str">
        <f>'EDT-1niveau'!E118</f>
        <v/>
      </c>
      <c r="L114" s="14" t="str">
        <f>IF('EDT-1niveau'!E118="O","FRANCAIS"&amp;CHAR(10)&amp;"Orthographe",IF('EDT-1niveau'!E118="rec","RECREATION",IF('EDT-1niveau'!E118="p","Pause méridienne",IF('EDT-1niveau'!E118="G","FRANCAIS"&amp;CHAR(10)&amp;"Grammaire",IF('EDT-1niveau'!E118="E","FRANCAIS"&amp;CHAR(10)&amp;"Ecriture",IF('EDT-1niveau'!E118="M","MATHEMATIQUES",IF('EDT-1niveau'!E118="F","FRANCAIS",IF('EDT-1niveau'!E118="LC","FRANCAIS"&amp;CHAR(10)&amp;"Lecture et comp. de l'écrit",IF('EDT-1niveau'!E118="CLA","FRANCAIS"&amp;CHAR(10)&amp;"Culture littéraire et artistique",IF('EDT-1niveau'!E118="LO","FRANCAIS"&amp;CHAR(10)&amp;"Langage oral",IF('EDT-1niveau'!E118="L","FRANCAIS"&amp;CHAR(10)&amp;"Lexique",IF('EDT-1niveau'!E118="CM","MATHEMATIQUES"&amp;CHAR(10)&amp;"Calcul mental",IF('EDT-1niveau'!E118="GM","MATHEMATIQUES"&amp;CHAR(10)&amp;"Grandeurs et mesures",IF('EDT-1niveau'!E118="NC","MATHEMATIQUES"&amp;CHAR(10)&amp;"Nombres et calculs",IF('EDT-1niveau'!E118="EG","MATHEMATIQUES"&amp;CHAR(10)&amp;"Espace et Géométrie",IF('EDT-1niveau'!E118="S","Sciences et technologie",IF('EDT-1niveau'!E118="H","Histoire",IF('EDT-1niveau'!E118="Geo","Géographie",IF('EDT-1niveau'!E118="EMC","Enseig. mor. et civ.",IF('EDT-1niveau'!E118="EPS","Educ. phys. et sportive",IF('EDT-1niveau'!E118="EM","Educ. musicale",IF('EDT-1niveau'!E118="AP","Arts plastiques",IF('EDT-1niveau'!E118="HDA","Hist. des arts",IF('EDT-1niveau'!E118="QM","Questionner le monde",IF('EDT-1niveau'!E118="LV","Langue vivante",IF('EDT-1niveau'!E118="APC","Activ. pédag. complémentaires",""))))))))))))))))))))))))))</f>
        <v/>
      </c>
      <c r="M114" s="14" t="str">
        <f t="shared" si="7"/>
        <v/>
      </c>
      <c r="N114" s="100" t="str">
        <f>'EDT-1niveau'!F118</f>
        <v/>
      </c>
      <c r="O114" s="14" t="str">
        <f>IF('EDT-1niveau'!F118="O","FRANCAIS"&amp;CHAR(10)&amp;"Orthographe",IF('EDT-1niveau'!F118="rec","RECREATION",IF('EDT-1niveau'!F118="p","Pause méridienne",IF('EDT-1niveau'!F118="G","FRANCAIS"&amp;CHAR(10)&amp;"Grammaire",IF('EDT-1niveau'!F118="E","FRANCAIS"&amp;CHAR(10)&amp;"Ecriture",IF('EDT-1niveau'!F118="M","MATHEMATIQUES",IF('EDT-1niveau'!F118="F","FRANCAIS",IF('EDT-1niveau'!F118="LC","FRANCAIS"&amp;CHAR(10)&amp;"Lecture et comp. de l'écrit",IF('EDT-1niveau'!F118="CLA","FRANCAIS"&amp;CHAR(10)&amp;"Culture littéraire et artistique",IF('EDT-1niveau'!F118="LO","FRANCAIS"&amp;CHAR(10)&amp;"Langage oral",IF('EDT-1niveau'!F118="L","FRANCAIS"&amp;CHAR(10)&amp;"Lexique",IF('EDT-1niveau'!F118="CM","MATHEMATIQUES"&amp;CHAR(10)&amp;"Calcul mental",IF('EDT-1niveau'!F118="GM","MATHEMATIQUES"&amp;CHAR(10)&amp;"Grandeurs et mesures",IF('EDT-1niveau'!F118="NC","MATHEMATIQUES"&amp;CHAR(10)&amp;"Nombres et calculs",IF('EDT-1niveau'!F118="EG","MATHEMATIQUES"&amp;CHAR(10)&amp;"Espace et Géométrie",IF('EDT-1niveau'!F118="S","Sciences et technologie",IF('EDT-1niveau'!F118="H","Histoire",IF('EDT-1niveau'!F118="Geo","Géographie",IF('EDT-1niveau'!F118="EMC","Enseig. mor. et civ.",IF('EDT-1niveau'!F118="EPS","Educ. phys. et sportive",IF('EDT-1niveau'!F118="EM","Educ. musicale",IF('EDT-1niveau'!F118="AP","Arts plastiques",IF('EDT-1niveau'!F118="HDA","Hist. des arts",IF('EDT-1niveau'!F118="QM","Questionner le monde",IF('EDT-1niveau'!F118="LV","Langue vivante",IF('EDT-1niveau'!F118="APC","Activ. pédag. complémentaires",""))))))))))))))))))))))))))</f>
        <v/>
      </c>
      <c r="P114" s="39" t="str">
        <f t="shared" si="8"/>
        <v/>
      </c>
    </row>
    <row r="115" spans="1:16" x14ac:dyDescent="0.3">
      <c r="A115" s="4" t="e">
        <f>IF('POUR COMMENCER'!$E$14&gt;=A114,A114+'POUR COMMENCER'!$H$29,"")</f>
        <v>#VALUE!</v>
      </c>
      <c r="B115" s="100" t="str">
        <f>'EDT-1niveau'!B119</f>
        <v/>
      </c>
      <c r="C115" s="14" t="str">
        <f>IF('EDT-1niveau'!B119="O","FRANCAIS"&amp;CHAR(10)&amp;"Orthographe",IF('EDT-1niveau'!B119="rec","RECREATION",IF('EDT-1niveau'!B119="p","Pause méridienne",IF('EDT-1niveau'!B119="G","FRANCAIS"&amp;CHAR(10)&amp;"Grammaire",IF('EDT-1niveau'!B119="E","FRANCAIS"&amp;CHAR(10)&amp;"Ecriture",IF('EDT-1niveau'!B119="M","MATHEMATIQUES",IF('EDT-1niveau'!B119="F","FRANCAIS",IF('EDT-1niveau'!B119="LC","FRANCAIS"&amp;CHAR(10)&amp;"Lecture et comp. de l'écrit",IF('EDT-1niveau'!B119="CLA","FRANCAIS"&amp;CHAR(10)&amp;"Culture littéraire et artistique",IF('EDT-1niveau'!B119="LO","FRANCAIS"&amp;CHAR(10)&amp;"Langage oral",IF('EDT-1niveau'!B119="L","FRANCAIS"&amp;CHAR(10)&amp;"Lexique",IF('EDT-1niveau'!B119="CM","MATHEMATIQUES"&amp;CHAR(10)&amp;"Calcul mental",IF('EDT-1niveau'!B119="GM","MATHEMATIQUES"&amp;CHAR(10)&amp;"Grandeurs et mesures",IF('EDT-1niveau'!B119="NC","MATHEMATIQUES"&amp;CHAR(10)&amp;"Nombres et calculs",IF('EDT-1niveau'!B119="EG","MATHEMATIQUES"&amp;CHAR(10)&amp;"Espace et Géométrie",IF('EDT-1niveau'!B119="S","Sciences et technologie",IF('EDT-1niveau'!B119="H","Histoire",IF('EDT-1niveau'!B119="Geo","Géographie",IF('EDT-1niveau'!B119="EMC","Enseig. mor. et civ.",IF('EDT-1niveau'!B119="EPS","Educ. phys. et sportive",IF('EDT-1niveau'!B119="EM","Educ. musicale",IF('EDT-1niveau'!B119="AP","Arts plastiques",IF('EDT-1niveau'!B119="HDA","Hist. des arts",IF('EDT-1niveau'!B119="QM","Questionner le monde",IF('EDT-1niveau'!B119="LV","Langue vivante",IF('EDT-1niveau'!B119="APC","Activ. pédag. complémentaires",""))))))))))))))))))))))))))</f>
        <v/>
      </c>
      <c r="D115" s="14" t="str">
        <f t="shared" si="5"/>
        <v/>
      </c>
      <c r="E115" s="100" t="str">
        <f>'EDT-1niveau'!C119</f>
        <v/>
      </c>
      <c r="F115" s="14" t="str">
        <f>IF('EDT-1niveau'!C119="O","FRANCAIS"&amp;CHAR(10)&amp;"Orthographe",IF('EDT-1niveau'!C119="rec","RECREATION",IF('EDT-1niveau'!C119="p","Pause méridienne",IF('EDT-1niveau'!C119="G","FRANCAIS"&amp;CHAR(10)&amp;"Grammaire",IF('EDT-1niveau'!C119="E","FRANCAIS"&amp;CHAR(10)&amp;"Ecriture",IF('EDT-1niveau'!C119="M","MATHEMATIQUES",IF('EDT-1niveau'!C119="F","FRANCAIS",IF('EDT-1niveau'!C119="LC","FRANCAIS"&amp;CHAR(10)&amp;"Lecture et comp. de l'écrit",IF('EDT-1niveau'!C119="CLA","FRANCAIS"&amp;CHAR(10)&amp;"Culture littéraire et artistique",IF('EDT-1niveau'!C119="LO","FRANCAIS"&amp;CHAR(10)&amp;"Langage oral",IF('EDT-1niveau'!C119="L","FRANCAIS"&amp;CHAR(10)&amp;"Lexique",IF('EDT-1niveau'!C119="CM","MATHEMATIQUES"&amp;CHAR(10)&amp;"Calcul mental",IF('EDT-1niveau'!C119="GM","MATHEMATIQUES"&amp;CHAR(10)&amp;"Grandeurs et mesures",IF('EDT-1niveau'!C119="NC","MATHEMATIQUES"&amp;CHAR(10)&amp;"Nombres et calculs",IF('EDT-1niveau'!C119="EG","MATHEMATIQUES"&amp;CHAR(10)&amp;"Espace et Géométrie",IF('EDT-1niveau'!C119="S","Sciences et technologie",IF('EDT-1niveau'!C119="H","Histoire",IF('EDT-1niveau'!C119="Geo","Géographie",IF('EDT-1niveau'!C119="EMC","Enseig. mor. et civ.",IF('EDT-1niveau'!C119="EPS","Educ. phys. et sportive",IF('EDT-1niveau'!C119="EM","Educ. musicale",IF('EDT-1niveau'!C119="AP","Arts plastiques",IF('EDT-1niveau'!C119="HDA","Hist. des arts",IF('EDT-1niveau'!C119="QM","Questionner le monde",IF('EDT-1niveau'!C119="LV","Langue vivante",IF('EDT-1niveau'!C119="APC","Activ. pédag. complémentaires",""))))))))))))))))))))))))))</f>
        <v/>
      </c>
      <c r="G115" s="14" t="str">
        <f t="shared" si="6"/>
        <v/>
      </c>
      <c r="H115" s="100" t="str">
        <f>'EDT-1niveau'!D119</f>
        <v/>
      </c>
      <c r="I115" s="14" t="str">
        <f>IF('EDT-1niveau'!D119="O","FRANCAIS"&amp;CHAR(10)&amp;"Orthographe",IF('EDT-1niveau'!D119="rec","RECREATION",IF('EDT-1niveau'!D119="p","Pause méridienne",IF('EDT-1niveau'!D119="G","FRANCAIS"&amp;CHAR(10)&amp;"Grammaire",IF('EDT-1niveau'!D119="E","FRANCAIS"&amp;CHAR(10)&amp;"Ecriture",IF('EDT-1niveau'!D119="M","MATHEMATIQUES",IF('EDT-1niveau'!D119="F","FRANCAIS",IF('EDT-1niveau'!D119="LC","FRANCAIS"&amp;CHAR(10)&amp;"Lecture et comp. de l'écrit",IF('EDT-1niveau'!D119="CLA","FRANCAIS"&amp;CHAR(10)&amp;"Culture littéraire et artistique",IF('EDT-1niveau'!D119="LO","FRANCAIS"&amp;CHAR(10)&amp;"Langage oral",IF('EDT-1niveau'!D119="L","FRANCAIS"&amp;CHAR(10)&amp;"Lexique",IF('EDT-1niveau'!D119="CM","MATHEMATIQUES"&amp;CHAR(10)&amp;"Calcul mental",IF('EDT-1niveau'!D119="GM","MATHEMATIQUES"&amp;CHAR(10)&amp;"Grandeurs et mesures",IF('EDT-1niveau'!D119="NC","MATHEMATIQUES"&amp;CHAR(10)&amp;"Nombres et calculs",IF('EDT-1niveau'!D119="EG","MATHEMATIQUES"&amp;CHAR(10)&amp;"Espace et Géométrie",IF('EDT-1niveau'!D119="S","Sciences et technologie",IF('EDT-1niveau'!D119="H","Histoire",IF('EDT-1niveau'!D119="Geo","Géographie",IF('EDT-1niveau'!D119="EMC","Enseig. mor. et civ.",IF('EDT-1niveau'!D119="EPS","Educ. phys. et sportive",IF('EDT-1niveau'!D119="EM","Educ. musicale",IF('EDT-1niveau'!D119="AP","Arts plastiques",IF('EDT-1niveau'!D119="HDA","Hist. des arts",IF('EDT-1niveau'!D119="QM","Questionner le monde",IF('EDT-1niveau'!D119="LV","Langue vivante",IF('EDT-1niveau'!D119="APC","Activ. pédag. complémentaires",""))))))))))))))))))))))))))</f>
        <v/>
      </c>
      <c r="J115" s="14" t="str">
        <f t="shared" si="9"/>
        <v/>
      </c>
      <c r="K115" s="100" t="str">
        <f>'EDT-1niveau'!E119</f>
        <v/>
      </c>
      <c r="L115" s="14" t="str">
        <f>IF('EDT-1niveau'!E119="O","FRANCAIS"&amp;CHAR(10)&amp;"Orthographe",IF('EDT-1niveau'!E119="rec","RECREATION",IF('EDT-1niveau'!E119="p","Pause méridienne",IF('EDT-1niveau'!E119="G","FRANCAIS"&amp;CHAR(10)&amp;"Grammaire",IF('EDT-1niveau'!E119="E","FRANCAIS"&amp;CHAR(10)&amp;"Ecriture",IF('EDT-1niveau'!E119="M","MATHEMATIQUES",IF('EDT-1niveau'!E119="F","FRANCAIS",IF('EDT-1niveau'!E119="LC","FRANCAIS"&amp;CHAR(10)&amp;"Lecture et comp. de l'écrit",IF('EDT-1niveau'!E119="CLA","FRANCAIS"&amp;CHAR(10)&amp;"Culture littéraire et artistique",IF('EDT-1niveau'!E119="LO","FRANCAIS"&amp;CHAR(10)&amp;"Langage oral",IF('EDT-1niveau'!E119="L","FRANCAIS"&amp;CHAR(10)&amp;"Lexique",IF('EDT-1niveau'!E119="CM","MATHEMATIQUES"&amp;CHAR(10)&amp;"Calcul mental",IF('EDT-1niveau'!E119="GM","MATHEMATIQUES"&amp;CHAR(10)&amp;"Grandeurs et mesures",IF('EDT-1niveau'!E119="NC","MATHEMATIQUES"&amp;CHAR(10)&amp;"Nombres et calculs",IF('EDT-1niveau'!E119="EG","MATHEMATIQUES"&amp;CHAR(10)&amp;"Espace et Géométrie",IF('EDT-1niveau'!E119="S","Sciences et technologie",IF('EDT-1niveau'!E119="H","Histoire",IF('EDT-1niveau'!E119="Geo","Géographie",IF('EDT-1niveau'!E119="EMC","Enseig. mor. et civ.",IF('EDT-1niveau'!E119="EPS","Educ. phys. et sportive",IF('EDT-1niveau'!E119="EM","Educ. musicale",IF('EDT-1niveau'!E119="AP","Arts plastiques",IF('EDT-1niveau'!E119="HDA","Hist. des arts",IF('EDT-1niveau'!E119="QM","Questionner le monde",IF('EDT-1niveau'!E119="LV","Langue vivante",IF('EDT-1niveau'!E119="APC","Activ. pédag. complémentaires",""))))))))))))))))))))))))))</f>
        <v/>
      </c>
      <c r="M115" s="14" t="str">
        <f t="shared" si="7"/>
        <v/>
      </c>
      <c r="N115" s="100" t="str">
        <f>'EDT-1niveau'!F119</f>
        <v/>
      </c>
      <c r="O115" s="14" t="str">
        <f>IF('EDT-1niveau'!F119="O","FRANCAIS"&amp;CHAR(10)&amp;"Orthographe",IF('EDT-1niveau'!F119="rec","RECREATION",IF('EDT-1niveau'!F119="p","Pause méridienne",IF('EDT-1niveau'!F119="G","FRANCAIS"&amp;CHAR(10)&amp;"Grammaire",IF('EDT-1niveau'!F119="E","FRANCAIS"&amp;CHAR(10)&amp;"Ecriture",IF('EDT-1niveau'!F119="M","MATHEMATIQUES",IF('EDT-1niveau'!F119="F","FRANCAIS",IF('EDT-1niveau'!F119="LC","FRANCAIS"&amp;CHAR(10)&amp;"Lecture et comp. de l'écrit",IF('EDT-1niveau'!F119="CLA","FRANCAIS"&amp;CHAR(10)&amp;"Culture littéraire et artistique",IF('EDT-1niveau'!F119="LO","FRANCAIS"&amp;CHAR(10)&amp;"Langage oral",IF('EDT-1niveau'!F119="L","FRANCAIS"&amp;CHAR(10)&amp;"Lexique",IF('EDT-1niveau'!F119="CM","MATHEMATIQUES"&amp;CHAR(10)&amp;"Calcul mental",IF('EDT-1niveau'!F119="GM","MATHEMATIQUES"&amp;CHAR(10)&amp;"Grandeurs et mesures",IF('EDT-1niveau'!F119="NC","MATHEMATIQUES"&amp;CHAR(10)&amp;"Nombres et calculs",IF('EDT-1niveau'!F119="EG","MATHEMATIQUES"&amp;CHAR(10)&amp;"Espace et Géométrie",IF('EDT-1niveau'!F119="S","Sciences et technologie",IF('EDT-1niveau'!F119="H","Histoire",IF('EDT-1niveau'!F119="Geo","Géographie",IF('EDT-1niveau'!F119="EMC","Enseig. mor. et civ.",IF('EDT-1niveau'!F119="EPS","Educ. phys. et sportive",IF('EDT-1niveau'!F119="EM","Educ. musicale",IF('EDT-1niveau'!F119="AP","Arts plastiques",IF('EDT-1niveau'!F119="HDA","Hist. des arts",IF('EDT-1niveau'!F119="QM","Questionner le monde",IF('EDT-1niveau'!F119="LV","Langue vivante",IF('EDT-1niveau'!F119="APC","Activ. pédag. complémentaires",""))))))))))))))))))))))))))</f>
        <v/>
      </c>
      <c r="P115" s="39" t="str">
        <f t="shared" si="8"/>
        <v/>
      </c>
    </row>
    <row r="116" spans="1:16" x14ac:dyDescent="0.3">
      <c r="A116" s="4" t="e">
        <f>IF('POUR COMMENCER'!$E$14&gt;=A115,A115+'POUR COMMENCER'!$H$29,"")</f>
        <v>#VALUE!</v>
      </c>
      <c r="B116" s="100" t="str">
        <f>'EDT-1niveau'!B120</f>
        <v/>
      </c>
      <c r="C116" s="14" t="str">
        <f>IF('EDT-1niveau'!B120="O","FRANCAIS"&amp;CHAR(10)&amp;"Orthographe",IF('EDT-1niveau'!B120="rec","RECREATION",IF('EDT-1niveau'!B120="p","Pause méridienne",IF('EDT-1niveau'!B120="G","FRANCAIS"&amp;CHAR(10)&amp;"Grammaire",IF('EDT-1niveau'!B120="E","FRANCAIS"&amp;CHAR(10)&amp;"Ecriture",IF('EDT-1niveau'!B120="M","MATHEMATIQUES",IF('EDT-1niveau'!B120="F","FRANCAIS",IF('EDT-1niveau'!B120="LC","FRANCAIS"&amp;CHAR(10)&amp;"Lecture et comp. de l'écrit",IF('EDT-1niveau'!B120="CLA","FRANCAIS"&amp;CHAR(10)&amp;"Culture littéraire et artistique",IF('EDT-1niveau'!B120="LO","FRANCAIS"&amp;CHAR(10)&amp;"Langage oral",IF('EDT-1niveau'!B120="L","FRANCAIS"&amp;CHAR(10)&amp;"Lexique",IF('EDT-1niveau'!B120="CM","MATHEMATIQUES"&amp;CHAR(10)&amp;"Calcul mental",IF('EDT-1niveau'!B120="GM","MATHEMATIQUES"&amp;CHAR(10)&amp;"Grandeurs et mesures",IF('EDT-1niveau'!B120="NC","MATHEMATIQUES"&amp;CHAR(10)&amp;"Nombres et calculs",IF('EDT-1niveau'!B120="EG","MATHEMATIQUES"&amp;CHAR(10)&amp;"Espace et Géométrie",IF('EDT-1niveau'!B120="S","Sciences et technologie",IF('EDT-1niveau'!B120="H","Histoire",IF('EDT-1niveau'!B120="Geo","Géographie",IF('EDT-1niveau'!B120="EMC","Enseig. mor. et civ.",IF('EDT-1niveau'!B120="EPS","Educ. phys. et sportive",IF('EDT-1niveau'!B120="EM","Educ. musicale",IF('EDT-1niveau'!B120="AP","Arts plastiques",IF('EDT-1niveau'!B120="HDA","Hist. des arts",IF('EDT-1niveau'!B120="QM","Questionner le monde",IF('EDT-1niveau'!B120="LV","Langue vivante",IF('EDT-1niveau'!B120="APC","Activ. pédag. complémentaires",""))))))))))))))))))))))))))</f>
        <v/>
      </c>
      <c r="D116" s="14" t="str">
        <f t="shared" si="5"/>
        <v/>
      </c>
      <c r="E116" s="100" t="str">
        <f>'EDT-1niveau'!C120</f>
        <v/>
      </c>
      <c r="F116" s="14" t="str">
        <f>IF('EDT-1niveau'!C120="O","FRANCAIS"&amp;CHAR(10)&amp;"Orthographe",IF('EDT-1niveau'!C120="rec","RECREATION",IF('EDT-1niveau'!C120="p","Pause méridienne",IF('EDT-1niveau'!C120="G","FRANCAIS"&amp;CHAR(10)&amp;"Grammaire",IF('EDT-1niveau'!C120="E","FRANCAIS"&amp;CHAR(10)&amp;"Ecriture",IF('EDT-1niveau'!C120="M","MATHEMATIQUES",IF('EDT-1niveau'!C120="F","FRANCAIS",IF('EDT-1niveau'!C120="LC","FRANCAIS"&amp;CHAR(10)&amp;"Lecture et comp. de l'écrit",IF('EDT-1niveau'!C120="CLA","FRANCAIS"&amp;CHAR(10)&amp;"Culture littéraire et artistique",IF('EDT-1niveau'!C120="LO","FRANCAIS"&amp;CHAR(10)&amp;"Langage oral",IF('EDT-1niveau'!C120="L","FRANCAIS"&amp;CHAR(10)&amp;"Lexique",IF('EDT-1niveau'!C120="CM","MATHEMATIQUES"&amp;CHAR(10)&amp;"Calcul mental",IF('EDT-1niveau'!C120="GM","MATHEMATIQUES"&amp;CHAR(10)&amp;"Grandeurs et mesures",IF('EDT-1niveau'!C120="NC","MATHEMATIQUES"&amp;CHAR(10)&amp;"Nombres et calculs",IF('EDT-1niveau'!C120="EG","MATHEMATIQUES"&amp;CHAR(10)&amp;"Espace et Géométrie",IF('EDT-1niveau'!C120="S","Sciences et technologie",IF('EDT-1niveau'!C120="H","Histoire",IF('EDT-1niveau'!C120="Geo","Géographie",IF('EDT-1niveau'!C120="EMC","Enseig. mor. et civ.",IF('EDT-1niveau'!C120="EPS","Educ. phys. et sportive",IF('EDT-1niveau'!C120="EM","Educ. musicale",IF('EDT-1niveau'!C120="AP","Arts plastiques",IF('EDT-1niveau'!C120="HDA","Hist. des arts",IF('EDT-1niveau'!C120="QM","Questionner le monde",IF('EDT-1niveau'!C120="LV","Langue vivante",IF('EDT-1niveau'!C120="APC","Activ. pédag. complémentaires",""))))))))))))))))))))))))))</f>
        <v/>
      </c>
      <c r="G116" s="14" t="str">
        <f t="shared" si="6"/>
        <v/>
      </c>
      <c r="H116" s="100" t="str">
        <f>'EDT-1niveau'!D120</f>
        <v/>
      </c>
      <c r="I116" s="14" t="str">
        <f>IF('EDT-1niveau'!D120="O","FRANCAIS"&amp;CHAR(10)&amp;"Orthographe",IF('EDT-1niveau'!D120="rec","RECREATION",IF('EDT-1niveau'!D120="p","Pause méridienne",IF('EDT-1niveau'!D120="G","FRANCAIS"&amp;CHAR(10)&amp;"Grammaire",IF('EDT-1niveau'!D120="E","FRANCAIS"&amp;CHAR(10)&amp;"Ecriture",IF('EDT-1niveau'!D120="M","MATHEMATIQUES",IF('EDT-1niveau'!D120="F","FRANCAIS",IF('EDT-1niveau'!D120="LC","FRANCAIS"&amp;CHAR(10)&amp;"Lecture et comp. de l'écrit",IF('EDT-1niveau'!D120="CLA","FRANCAIS"&amp;CHAR(10)&amp;"Culture littéraire et artistique",IF('EDT-1niveau'!D120="LO","FRANCAIS"&amp;CHAR(10)&amp;"Langage oral",IF('EDT-1niveau'!D120="L","FRANCAIS"&amp;CHAR(10)&amp;"Lexique",IF('EDT-1niveau'!D120="CM","MATHEMATIQUES"&amp;CHAR(10)&amp;"Calcul mental",IF('EDT-1niveau'!D120="GM","MATHEMATIQUES"&amp;CHAR(10)&amp;"Grandeurs et mesures",IF('EDT-1niveau'!D120="NC","MATHEMATIQUES"&amp;CHAR(10)&amp;"Nombres et calculs",IF('EDT-1niveau'!D120="EG","MATHEMATIQUES"&amp;CHAR(10)&amp;"Espace et Géométrie",IF('EDT-1niveau'!D120="S","Sciences et technologie",IF('EDT-1niveau'!D120="H","Histoire",IF('EDT-1niveau'!D120="Geo","Géographie",IF('EDT-1niveau'!D120="EMC","Enseig. mor. et civ.",IF('EDT-1niveau'!D120="EPS","Educ. phys. et sportive",IF('EDT-1niveau'!D120="EM","Educ. musicale",IF('EDT-1niveau'!D120="AP","Arts plastiques",IF('EDT-1niveau'!D120="HDA","Hist. des arts",IF('EDT-1niveau'!D120="QM","Questionner le monde",IF('EDT-1niveau'!D120="LV","Langue vivante",IF('EDT-1niveau'!D120="APC","Activ. pédag. complémentaires",""))))))))))))))))))))))))))</f>
        <v/>
      </c>
      <c r="J116" s="14" t="str">
        <f t="shared" si="9"/>
        <v/>
      </c>
      <c r="K116" s="100" t="str">
        <f>'EDT-1niveau'!E120</f>
        <v/>
      </c>
      <c r="L116" s="14" t="str">
        <f>IF('EDT-1niveau'!E120="O","FRANCAIS"&amp;CHAR(10)&amp;"Orthographe",IF('EDT-1niveau'!E120="rec","RECREATION",IF('EDT-1niveau'!E120="p","Pause méridienne",IF('EDT-1niveau'!E120="G","FRANCAIS"&amp;CHAR(10)&amp;"Grammaire",IF('EDT-1niveau'!E120="E","FRANCAIS"&amp;CHAR(10)&amp;"Ecriture",IF('EDT-1niveau'!E120="M","MATHEMATIQUES",IF('EDT-1niveau'!E120="F","FRANCAIS",IF('EDT-1niveau'!E120="LC","FRANCAIS"&amp;CHAR(10)&amp;"Lecture et comp. de l'écrit",IF('EDT-1niveau'!E120="CLA","FRANCAIS"&amp;CHAR(10)&amp;"Culture littéraire et artistique",IF('EDT-1niveau'!E120="LO","FRANCAIS"&amp;CHAR(10)&amp;"Langage oral",IF('EDT-1niveau'!E120="L","FRANCAIS"&amp;CHAR(10)&amp;"Lexique",IF('EDT-1niveau'!E120="CM","MATHEMATIQUES"&amp;CHAR(10)&amp;"Calcul mental",IF('EDT-1niveau'!E120="GM","MATHEMATIQUES"&amp;CHAR(10)&amp;"Grandeurs et mesures",IF('EDT-1niveau'!E120="NC","MATHEMATIQUES"&amp;CHAR(10)&amp;"Nombres et calculs",IF('EDT-1niveau'!E120="EG","MATHEMATIQUES"&amp;CHAR(10)&amp;"Espace et Géométrie",IF('EDT-1niveau'!E120="S","Sciences et technologie",IF('EDT-1niveau'!E120="H","Histoire",IF('EDT-1niveau'!E120="Geo","Géographie",IF('EDT-1niveau'!E120="EMC","Enseig. mor. et civ.",IF('EDT-1niveau'!E120="EPS","Educ. phys. et sportive",IF('EDT-1niveau'!E120="EM","Educ. musicale",IF('EDT-1niveau'!E120="AP","Arts plastiques",IF('EDT-1niveau'!E120="HDA","Hist. des arts",IF('EDT-1niveau'!E120="QM","Questionner le monde",IF('EDT-1niveau'!E120="LV","Langue vivante",IF('EDT-1niveau'!E120="APC","Activ. pédag. complémentaires",""))))))))))))))))))))))))))</f>
        <v/>
      </c>
      <c r="M116" s="14" t="str">
        <f t="shared" si="7"/>
        <v/>
      </c>
      <c r="N116" s="100" t="str">
        <f>'EDT-1niveau'!F120</f>
        <v/>
      </c>
      <c r="O116" s="14" t="str">
        <f>IF('EDT-1niveau'!F120="O","FRANCAIS"&amp;CHAR(10)&amp;"Orthographe",IF('EDT-1niveau'!F120="rec","RECREATION",IF('EDT-1niveau'!F120="p","Pause méridienne",IF('EDT-1niveau'!F120="G","FRANCAIS"&amp;CHAR(10)&amp;"Grammaire",IF('EDT-1niveau'!F120="E","FRANCAIS"&amp;CHAR(10)&amp;"Ecriture",IF('EDT-1niveau'!F120="M","MATHEMATIQUES",IF('EDT-1niveau'!F120="F","FRANCAIS",IF('EDT-1niveau'!F120="LC","FRANCAIS"&amp;CHAR(10)&amp;"Lecture et comp. de l'écrit",IF('EDT-1niveau'!F120="CLA","FRANCAIS"&amp;CHAR(10)&amp;"Culture littéraire et artistique",IF('EDT-1niveau'!F120="LO","FRANCAIS"&amp;CHAR(10)&amp;"Langage oral",IF('EDT-1niveau'!F120="L","FRANCAIS"&amp;CHAR(10)&amp;"Lexique",IF('EDT-1niveau'!F120="CM","MATHEMATIQUES"&amp;CHAR(10)&amp;"Calcul mental",IF('EDT-1niveau'!F120="GM","MATHEMATIQUES"&amp;CHAR(10)&amp;"Grandeurs et mesures",IF('EDT-1niveau'!F120="NC","MATHEMATIQUES"&amp;CHAR(10)&amp;"Nombres et calculs",IF('EDT-1niveau'!F120="EG","MATHEMATIQUES"&amp;CHAR(10)&amp;"Espace et Géométrie",IF('EDT-1niveau'!F120="S","Sciences et technologie",IF('EDT-1niveau'!F120="H","Histoire",IF('EDT-1niveau'!F120="Geo","Géographie",IF('EDT-1niveau'!F120="EMC","Enseig. mor. et civ.",IF('EDT-1niveau'!F120="EPS","Educ. phys. et sportive",IF('EDT-1niveau'!F120="EM","Educ. musicale",IF('EDT-1niveau'!F120="AP","Arts plastiques",IF('EDT-1niveau'!F120="HDA","Hist. des arts",IF('EDT-1niveau'!F120="QM","Questionner le monde",IF('EDT-1niveau'!F120="LV","Langue vivante",IF('EDT-1niveau'!F120="APC","Activ. pédag. complémentaires",""))))))))))))))))))))))))))</f>
        <v/>
      </c>
      <c r="P116" s="39" t="str">
        <f t="shared" si="8"/>
        <v/>
      </c>
    </row>
    <row r="117" spans="1:16" x14ac:dyDescent="0.3">
      <c r="A117" s="4" t="e">
        <f>IF('POUR COMMENCER'!$E$14&gt;=A116,A116+'POUR COMMENCER'!$H$29,"")</f>
        <v>#VALUE!</v>
      </c>
      <c r="B117" s="100" t="str">
        <f>'EDT-1niveau'!B121</f>
        <v/>
      </c>
      <c r="C117" s="14" t="str">
        <f>IF('EDT-1niveau'!B121="O","FRANCAIS"&amp;CHAR(10)&amp;"Orthographe",IF('EDT-1niveau'!B121="rec","RECREATION",IF('EDT-1niveau'!B121="p","Pause méridienne",IF('EDT-1niveau'!B121="G","FRANCAIS"&amp;CHAR(10)&amp;"Grammaire",IF('EDT-1niveau'!B121="E","FRANCAIS"&amp;CHAR(10)&amp;"Ecriture",IF('EDT-1niveau'!B121="M","MATHEMATIQUES",IF('EDT-1niveau'!B121="F","FRANCAIS",IF('EDT-1niveau'!B121="LC","FRANCAIS"&amp;CHAR(10)&amp;"Lecture et comp. de l'écrit",IF('EDT-1niveau'!B121="CLA","FRANCAIS"&amp;CHAR(10)&amp;"Culture littéraire et artistique",IF('EDT-1niveau'!B121="LO","FRANCAIS"&amp;CHAR(10)&amp;"Langage oral",IF('EDT-1niveau'!B121="L","FRANCAIS"&amp;CHAR(10)&amp;"Lexique",IF('EDT-1niveau'!B121="CM","MATHEMATIQUES"&amp;CHAR(10)&amp;"Calcul mental",IF('EDT-1niveau'!B121="GM","MATHEMATIQUES"&amp;CHAR(10)&amp;"Grandeurs et mesures",IF('EDT-1niveau'!B121="NC","MATHEMATIQUES"&amp;CHAR(10)&amp;"Nombres et calculs",IF('EDT-1niveau'!B121="EG","MATHEMATIQUES"&amp;CHAR(10)&amp;"Espace et Géométrie",IF('EDT-1niveau'!B121="S","Sciences et technologie",IF('EDT-1niveau'!B121="H","Histoire",IF('EDT-1niveau'!B121="Geo","Géographie",IF('EDT-1niveau'!B121="EMC","Enseig. mor. et civ.",IF('EDT-1niveau'!B121="EPS","Educ. phys. et sportive",IF('EDT-1niveau'!B121="EM","Educ. musicale",IF('EDT-1niveau'!B121="AP","Arts plastiques",IF('EDT-1niveau'!B121="HDA","Hist. des arts",IF('EDT-1niveau'!B121="QM","Questionner le monde",IF('EDT-1niveau'!B121="LV","Langue vivante",IF('EDT-1niveau'!B121="APC","Activ. pédag. complémentaires",""))))))))))))))))))))))))))</f>
        <v/>
      </c>
      <c r="D117" s="14" t="str">
        <f t="shared" si="5"/>
        <v/>
      </c>
      <c r="E117" s="100" t="str">
        <f>'EDT-1niveau'!C121</f>
        <v/>
      </c>
      <c r="F117" s="14" t="str">
        <f>IF('EDT-1niveau'!C121="O","FRANCAIS"&amp;CHAR(10)&amp;"Orthographe",IF('EDT-1niveau'!C121="rec","RECREATION",IF('EDT-1niveau'!C121="p","Pause méridienne",IF('EDT-1niveau'!C121="G","FRANCAIS"&amp;CHAR(10)&amp;"Grammaire",IF('EDT-1niveau'!C121="E","FRANCAIS"&amp;CHAR(10)&amp;"Ecriture",IF('EDT-1niveau'!C121="M","MATHEMATIQUES",IF('EDT-1niveau'!C121="F","FRANCAIS",IF('EDT-1niveau'!C121="LC","FRANCAIS"&amp;CHAR(10)&amp;"Lecture et comp. de l'écrit",IF('EDT-1niveau'!C121="CLA","FRANCAIS"&amp;CHAR(10)&amp;"Culture littéraire et artistique",IF('EDT-1niveau'!C121="LO","FRANCAIS"&amp;CHAR(10)&amp;"Langage oral",IF('EDT-1niveau'!C121="L","FRANCAIS"&amp;CHAR(10)&amp;"Lexique",IF('EDT-1niveau'!C121="CM","MATHEMATIQUES"&amp;CHAR(10)&amp;"Calcul mental",IF('EDT-1niveau'!C121="GM","MATHEMATIQUES"&amp;CHAR(10)&amp;"Grandeurs et mesures",IF('EDT-1niveau'!C121="NC","MATHEMATIQUES"&amp;CHAR(10)&amp;"Nombres et calculs",IF('EDT-1niveau'!C121="EG","MATHEMATIQUES"&amp;CHAR(10)&amp;"Espace et Géométrie",IF('EDT-1niveau'!C121="S","Sciences et technologie",IF('EDT-1niveau'!C121="H","Histoire",IF('EDT-1niveau'!C121="Geo","Géographie",IF('EDT-1niveau'!C121="EMC","Enseig. mor. et civ.",IF('EDT-1niveau'!C121="EPS","Educ. phys. et sportive",IF('EDT-1niveau'!C121="EM","Educ. musicale",IF('EDT-1niveau'!C121="AP","Arts plastiques",IF('EDT-1niveau'!C121="HDA","Hist. des arts",IF('EDT-1niveau'!C121="QM","Questionner le monde",IF('EDT-1niveau'!C121="LV","Langue vivante",IF('EDT-1niveau'!C121="APC","Activ. pédag. complémentaires",""))))))))))))))))))))))))))</f>
        <v/>
      </c>
      <c r="G117" s="14" t="str">
        <f t="shared" si="6"/>
        <v/>
      </c>
      <c r="H117" s="100" t="str">
        <f>'EDT-1niveau'!D121</f>
        <v/>
      </c>
      <c r="I117" s="14" t="str">
        <f>IF('EDT-1niveau'!D121="O","FRANCAIS"&amp;CHAR(10)&amp;"Orthographe",IF('EDT-1niveau'!D121="rec","RECREATION",IF('EDT-1niveau'!D121="p","Pause méridienne",IF('EDT-1niveau'!D121="G","FRANCAIS"&amp;CHAR(10)&amp;"Grammaire",IF('EDT-1niveau'!D121="E","FRANCAIS"&amp;CHAR(10)&amp;"Ecriture",IF('EDT-1niveau'!D121="M","MATHEMATIQUES",IF('EDT-1niveau'!D121="F","FRANCAIS",IF('EDT-1niveau'!D121="LC","FRANCAIS"&amp;CHAR(10)&amp;"Lecture et comp. de l'écrit",IF('EDT-1niveau'!D121="CLA","FRANCAIS"&amp;CHAR(10)&amp;"Culture littéraire et artistique",IF('EDT-1niveau'!D121="LO","FRANCAIS"&amp;CHAR(10)&amp;"Langage oral",IF('EDT-1niveau'!D121="L","FRANCAIS"&amp;CHAR(10)&amp;"Lexique",IF('EDT-1niveau'!D121="CM","MATHEMATIQUES"&amp;CHAR(10)&amp;"Calcul mental",IF('EDT-1niveau'!D121="GM","MATHEMATIQUES"&amp;CHAR(10)&amp;"Grandeurs et mesures",IF('EDT-1niveau'!D121="NC","MATHEMATIQUES"&amp;CHAR(10)&amp;"Nombres et calculs",IF('EDT-1niveau'!D121="EG","MATHEMATIQUES"&amp;CHAR(10)&amp;"Espace et Géométrie",IF('EDT-1niveau'!D121="S","Sciences et technologie",IF('EDT-1niveau'!D121="H","Histoire",IF('EDT-1niveau'!D121="Geo","Géographie",IF('EDT-1niveau'!D121="EMC","Enseig. mor. et civ.",IF('EDT-1niveau'!D121="EPS","Educ. phys. et sportive",IF('EDT-1niveau'!D121="EM","Educ. musicale",IF('EDT-1niveau'!D121="AP","Arts plastiques",IF('EDT-1niveau'!D121="HDA","Hist. des arts",IF('EDT-1niveau'!D121="QM","Questionner le monde",IF('EDT-1niveau'!D121="LV","Langue vivante",IF('EDT-1niveau'!D121="APC","Activ. pédag. complémentaires",""))))))))))))))))))))))))))</f>
        <v/>
      </c>
      <c r="J117" s="14" t="str">
        <f t="shared" si="9"/>
        <v/>
      </c>
      <c r="K117" s="100" t="str">
        <f>'EDT-1niveau'!E121</f>
        <v/>
      </c>
      <c r="L117" s="14" t="str">
        <f>IF('EDT-1niveau'!E121="O","FRANCAIS"&amp;CHAR(10)&amp;"Orthographe",IF('EDT-1niveau'!E121="rec","RECREATION",IF('EDT-1niveau'!E121="p","Pause méridienne",IF('EDT-1niveau'!E121="G","FRANCAIS"&amp;CHAR(10)&amp;"Grammaire",IF('EDT-1niveau'!E121="E","FRANCAIS"&amp;CHAR(10)&amp;"Ecriture",IF('EDT-1niveau'!E121="M","MATHEMATIQUES",IF('EDT-1niveau'!E121="F","FRANCAIS",IF('EDT-1niveau'!E121="LC","FRANCAIS"&amp;CHAR(10)&amp;"Lecture et comp. de l'écrit",IF('EDT-1niveau'!E121="CLA","FRANCAIS"&amp;CHAR(10)&amp;"Culture littéraire et artistique",IF('EDT-1niveau'!E121="LO","FRANCAIS"&amp;CHAR(10)&amp;"Langage oral",IF('EDT-1niveau'!E121="L","FRANCAIS"&amp;CHAR(10)&amp;"Lexique",IF('EDT-1niveau'!E121="CM","MATHEMATIQUES"&amp;CHAR(10)&amp;"Calcul mental",IF('EDT-1niveau'!E121="GM","MATHEMATIQUES"&amp;CHAR(10)&amp;"Grandeurs et mesures",IF('EDT-1niveau'!E121="NC","MATHEMATIQUES"&amp;CHAR(10)&amp;"Nombres et calculs",IF('EDT-1niveau'!E121="EG","MATHEMATIQUES"&amp;CHAR(10)&amp;"Espace et Géométrie",IF('EDT-1niveau'!E121="S","Sciences et technologie",IF('EDT-1niveau'!E121="H","Histoire",IF('EDT-1niveau'!E121="Geo","Géographie",IF('EDT-1niveau'!E121="EMC","Enseig. mor. et civ.",IF('EDT-1niveau'!E121="EPS","Educ. phys. et sportive",IF('EDT-1niveau'!E121="EM","Educ. musicale",IF('EDT-1niveau'!E121="AP","Arts plastiques",IF('EDT-1niveau'!E121="HDA","Hist. des arts",IF('EDT-1niveau'!E121="QM","Questionner le monde",IF('EDT-1niveau'!E121="LV","Langue vivante",IF('EDT-1niveau'!E121="APC","Activ. pédag. complémentaires",""))))))))))))))))))))))))))</f>
        <v/>
      </c>
      <c r="M117" s="14" t="str">
        <f t="shared" si="7"/>
        <v/>
      </c>
      <c r="N117" s="100" t="str">
        <f>'EDT-1niveau'!F121</f>
        <v/>
      </c>
      <c r="O117" s="14" t="str">
        <f>IF('EDT-1niveau'!F121="O","FRANCAIS"&amp;CHAR(10)&amp;"Orthographe",IF('EDT-1niveau'!F121="rec","RECREATION",IF('EDT-1niveau'!F121="p","Pause méridienne",IF('EDT-1niveau'!F121="G","FRANCAIS"&amp;CHAR(10)&amp;"Grammaire",IF('EDT-1niveau'!F121="E","FRANCAIS"&amp;CHAR(10)&amp;"Ecriture",IF('EDT-1niveau'!F121="M","MATHEMATIQUES",IF('EDT-1niveau'!F121="F","FRANCAIS",IF('EDT-1niveau'!F121="LC","FRANCAIS"&amp;CHAR(10)&amp;"Lecture et comp. de l'écrit",IF('EDT-1niveau'!F121="CLA","FRANCAIS"&amp;CHAR(10)&amp;"Culture littéraire et artistique",IF('EDT-1niveau'!F121="LO","FRANCAIS"&amp;CHAR(10)&amp;"Langage oral",IF('EDT-1niveau'!F121="L","FRANCAIS"&amp;CHAR(10)&amp;"Lexique",IF('EDT-1niveau'!F121="CM","MATHEMATIQUES"&amp;CHAR(10)&amp;"Calcul mental",IF('EDT-1niveau'!F121="GM","MATHEMATIQUES"&amp;CHAR(10)&amp;"Grandeurs et mesures",IF('EDT-1niveau'!F121="NC","MATHEMATIQUES"&amp;CHAR(10)&amp;"Nombres et calculs",IF('EDT-1niveau'!F121="EG","MATHEMATIQUES"&amp;CHAR(10)&amp;"Espace et Géométrie",IF('EDT-1niveau'!F121="S","Sciences et technologie",IF('EDT-1niveau'!F121="H","Histoire",IF('EDT-1niveau'!F121="Geo","Géographie",IF('EDT-1niveau'!F121="EMC","Enseig. mor. et civ.",IF('EDT-1niveau'!F121="EPS","Educ. phys. et sportive",IF('EDT-1niveau'!F121="EM","Educ. musicale",IF('EDT-1niveau'!F121="AP","Arts plastiques",IF('EDT-1niveau'!F121="HDA","Hist. des arts",IF('EDT-1niveau'!F121="QM","Questionner le monde",IF('EDT-1niveau'!F121="LV","Langue vivante",IF('EDT-1niveau'!F121="APC","Activ. pédag. complémentaires",""))))))))))))))))))))))))))</f>
        <v/>
      </c>
      <c r="P117" s="39" t="str">
        <f t="shared" si="8"/>
        <v/>
      </c>
    </row>
    <row r="118" spans="1:16" x14ac:dyDescent="0.3">
      <c r="A118" s="4" t="e">
        <f>IF('POUR COMMENCER'!$E$14&gt;=A117,A117+'POUR COMMENCER'!$H$29,"")</f>
        <v>#VALUE!</v>
      </c>
      <c r="B118" s="100" t="str">
        <f>'EDT-1niveau'!B122</f>
        <v/>
      </c>
      <c r="C118" s="14" t="str">
        <f>IF('EDT-1niveau'!B122="O","FRANCAIS"&amp;CHAR(10)&amp;"Orthographe",IF('EDT-1niveau'!B122="rec","RECREATION",IF('EDT-1niveau'!B122="p","Pause méridienne",IF('EDT-1niveau'!B122="G","FRANCAIS"&amp;CHAR(10)&amp;"Grammaire",IF('EDT-1niveau'!B122="E","FRANCAIS"&amp;CHAR(10)&amp;"Ecriture",IF('EDT-1niveau'!B122="M","MATHEMATIQUES",IF('EDT-1niveau'!B122="F","FRANCAIS",IF('EDT-1niveau'!B122="LC","FRANCAIS"&amp;CHAR(10)&amp;"Lecture et comp. de l'écrit",IF('EDT-1niveau'!B122="CLA","FRANCAIS"&amp;CHAR(10)&amp;"Culture littéraire et artistique",IF('EDT-1niveau'!B122="LO","FRANCAIS"&amp;CHAR(10)&amp;"Langage oral",IF('EDT-1niveau'!B122="L","FRANCAIS"&amp;CHAR(10)&amp;"Lexique",IF('EDT-1niveau'!B122="CM","MATHEMATIQUES"&amp;CHAR(10)&amp;"Calcul mental",IF('EDT-1niveau'!B122="GM","MATHEMATIQUES"&amp;CHAR(10)&amp;"Grandeurs et mesures",IF('EDT-1niveau'!B122="NC","MATHEMATIQUES"&amp;CHAR(10)&amp;"Nombres et calculs",IF('EDT-1niveau'!B122="EG","MATHEMATIQUES"&amp;CHAR(10)&amp;"Espace et Géométrie",IF('EDT-1niveau'!B122="S","Sciences et technologie",IF('EDT-1niveau'!B122="H","Histoire",IF('EDT-1niveau'!B122="Geo","Géographie",IF('EDT-1niveau'!B122="EMC","Enseig. mor. et civ.",IF('EDT-1niveau'!B122="EPS","Educ. phys. et sportive",IF('EDT-1niveau'!B122="EM","Educ. musicale",IF('EDT-1niveau'!B122="AP","Arts plastiques",IF('EDT-1niveau'!B122="HDA","Hist. des arts",IF('EDT-1niveau'!B122="QM","Questionner le monde",IF('EDT-1niveau'!B122="LV","Langue vivante",IF('EDT-1niveau'!B122="APC","Activ. pédag. complémentaires",""))))))))))))))))))))))))))</f>
        <v/>
      </c>
      <c r="D118" s="14" t="str">
        <f t="shared" si="5"/>
        <v/>
      </c>
      <c r="E118" s="100" t="str">
        <f>'EDT-1niveau'!C122</f>
        <v/>
      </c>
      <c r="F118" s="14" t="str">
        <f>IF('EDT-1niveau'!C122="O","FRANCAIS"&amp;CHAR(10)&amp;"Orthographe",IF('EDT-1niveau'!C122="rec","RECREATION",IF('EDT-1niveau'!C122="p","Pause méridienne",IF('EDT-1niveau'!C122="G","FRANCAIS"&amp;CHAR(10)&amp;"Grammaire",IF('EDT-1niveau'!C122="E","FRANCAIS"&amp;CHAR(10)&amp;"Ecriture",IF('EDT-1niveau'!C122="M","MATHEMATIQUES",IF('EDT-1niveau'!C122="F","FRANCAIS",IF('EDT-1niveau'!C122="LC","FRANCAIS"&amp;CHAR(10)&amp;"Lecture et comp. de l'écrit",IF('EDT-1niveau'!C122="CLA","FRANCAIS"&amp;CHAR(10)&amp;"Culture littéraire et artistique",IF('EDT-1niveau'!C122="LO","FRANCAIS"&amp;CHAR(10)&amp;"Langage oral",IF('EDT-1niveau'!C122="L","FRANCAIS"&amp;CHAR(10)&amp;"Lexique",IF('EDT-1niveau'!C122="CM","MATHEMATIQUES"&amp;CHAR(10)&amp;"Calcul mental",IF('EDT-1niveau'!C122="GM","MATHEMATIQUES"&amp;CHAR(10)&amp;"Grandeurs et mesures",IF('EDT-1niveau'!C122="NC","MATHEMATIQUES"&amp;CHAR(10)&amp;"Nombres et calculs",IF('EDT-1niveau'!C122="EG","MATHEMATIQUES"&amp;CHAR(10)&amp;"Espace et Géométrie",IF('EDT-1niveau'!C122="S","Sciences et technologie",IF('EDT-1niveau'!C122="H","Histoire",IF('EDT-1niveau'!C122="Geo","Géographie",IF('EDT-1niveau'!C122="EMC","Enseig. mor. et civ.",IF('EDT-1niveau'!C122="EPS","Educ. phys. et sportive",IF('EDT-1niveau'!C122="EM","Educ. musicale",IF('EDT-1niveau'!C122="AP","Arts plastiques",IF('EDT-1niveau'!C122="HDA","Hist. des arts",IF('EDT-1niveau'!C122="QM","Questionner le monde",IF('EDT-1niveau'!C122="LV","Langue vivante",IF('EDT-1niveau'!C122="APC","Activ. pédag. complémentaires",""))))))))))))))))))))))))))</f>
        <v/>
      </c>
      <c r="G118" s="14" t="str">
        <f t="shared" si="6"/>
        <v/>
      </c>
      <c r="H118" s="100" t="str">
        <f>'EDT-1niveau'!D122</f>
        <v/>
      </c>
      <c r="I118" s="14" t="str">
        <f>IF('EDT-1niveau'!D122="O","FRANCAIS"&amp;CHAR(10)&amp;"Orthographe",IF('EDT-1niveau'!D122="rec","RECREATION",IF('EDT-1niveau'!D122="p","Pause méridienne",IF('EDT-1niveau'!D122="G","FRANCAIS"&amp;CHAR(10)&amp;"Grammaire",IF('EDT-1niveau'!D122="E","FRANCAIS"&amp;CHAR(10)&amp;"Ecriture",IF('EDT-1niveau'!D122="M","MATHEMATIQUES",IF('EDT-1niveau'!D122="F","FRANCAIS",IF('EDT-1niveau'!D122="LC","FRANCAIS"&amp;CHAR(10)&amp;"Lecture et comp. de l'écrit",IF('EDT-1niveau'!D122="CLA","FRANCAIS"&amp;CHAR(10)&amp;"Culture littéraire et artistique",IF('EDT-1niveau'!D122="LO","FRANCAIS"&amp;CHAR(10)&amp;"Langage oral",IF('EDT-1niveau'!D122="L","FRANCAIS"&amp;CHAR(10)&amp;"Lexique",IF('EDT-1niveau'!D122="CM","MATHEMATIQUES"&amp;CHAR(10)&amp;"Calcul mental",IF('EDT-1niveau'!D122="GM","MATHEMATIQUES"&amp;CHAR(10)&amp;"Grandeurs et mesures",IF('EDT-1niveau'!D122="NC","MATHEMATIQUES"&amp;CHAR(10)&amp;"Nombres et calculs",IF('EDT-1niveau'!D122="EG","MATHEMATIQUES"&amp;CHAR(10)&amp;"Espace et Géométrie",IF('EDT-1niveau'!D122="S","Sciences et technologie",IF('EDT-1niveau'!D122="H","Histoire",IF('EDT-1niveau'!D122="Geo","Géographie",IF('EDT-1niveau'!D122="EMC","Enseig. mor. et civ.",IF('EDT-1niveau'!D122="EPS","Educ. phys. et sportive",IF('EDT-1niveau'!D122="EM","Educ. musicale",IF('EDT-1niveau'!D122="AP","Arts plastiques",IF('EDT-1niveau'!D122="HDA","Hist. des arts",IF('EDT-1niveau'!D122="QM","Questionner le monde",IF('EDT-1niveau'!D122="LV","Langue vivante",IF('EDT-1niveau'!D122="APC","Activ. pédag. complémentaires",""))))))))))))))))))))))))))</f>
        <v/>
      </c>
      <c r="J118" s="14" t="str">
        <f t="shared" si="9"/>
        <v/>
      </c>
      <c r="K118" s="100" t="str">
        <f>'EDT-1niveau'!E122</f>
        <v/>
      </c>
      <c r="L118" s="14" t="str">
        <f>IF('EDT-1niveau'!E122="O","FRANCAIS"&amp;CHAR(10)&amp;"Orthographe",IF('EDT-1niveau'!E122="rec","RECREATION",IF('EDT-1niveau'!E122="p","Pause méridienne",IF('EDT-1niveau'!E122="G","FRANCAIS"&amp;CHAR(10)&amp;"Grammaire",IF('EDT-1niveau'!E122="E","FRANCAIS"&amp;CHAR(10)&amp;"Ecriture",IF('EDT-1niveau'!E122="M","MATHEMATIQUES",IF('EDT-1niveau'!E122="F","FRANCAIS",IF('EDT-1niveau'!E122="LC","FRANCAIS"&amp;CHAR(10)&amp;"Lecture et comp. de l'écrit",IF('EDT-1niveau'!E122="CLA","FRANCAIS"&amp;CHAR(10)&amp;"Culture littéraire et artistique",IF('EDT-1niveau'!E122="LO","FRANCAIS"&amp;CHAR(10)&amp;"Langage oral",IF('EDT-1niveau'!E122="L","FRANCAIS"&amp;CHAR(10)&amp;"Lexique",IF('EDT-1niveau'!E122="CM","MATHEMATIQUES"&amp;CHAR(10)&amp;"Calcul mental",IF('EDT-1niveau'!E122="GM","MATHEMATIQUES"&amp;CHAR(10)&amp;"Grandeurs et mesures",IF('EDT-1niveau'!E122="NC","MATHEMATIQUES"&amp;CHAR(10)&amp;"Nombres et calculs",IF('EDT-1niveau'!E122="EG","MATHEMATIQUES"&amp;CHAR(10)&amp;"Espace et Géométrie",IF('EDT-1niveau'!E122="S","Sciences et technologie",IF('EDT-1niveau'!E122="H","Histoire",IF('EDT-1niveau'!E122="Geo","Géographie",IF('EDT-1niveau'!E122="EMC","Enseig. mor. et civ.",IF('EDT-1niveau'!E122="EPS","Educ. phys. et sportive",IF('EDT-1niveau'!E122="EM","Educ. musicale",IF('EDT-1niveau'!E122="AP","Arts plastiques",IF('EDT-1niveau'!E122="HDA","Hist. des arts",IF('EDT-1niveau'!E122="QM","Questionner le monde",IF('EDT-1niveau'!E122="LV","Langue vivante",IF('EDT-1niveau'!E122="APC","Activ. pédag. complémentaires",""))))))))))))))))))))))))))</f>
        <v/>
      </c>
      <c r="M118" s="14" t="str">
        <f t="shared" si="7"/>
        <v/>
      </c>
      <c r="N118" s="100" t="str">
        <f>'EDT-1niveau'!F122</f>
        <v/>
      </c>
      <c r="O118" s="14" t="str">
        <f>IF('EDT-1niveau'!F122="O","FRANCAIS"&amp;CHAR(10)&amp;"Orthographe",IF('EDT-1niveau'!F122="rec","RECREATION",IF('EDT-1niveau'!F122="p","Pause méridienne",IF('EDT-1niveau'!F122="G","FRANCAIS"&amp;CHAR(10)&amp;"Grammaire",IF('EDT-1niveau'!F122="E","FRANCAIS"&amp;CHAR(10)&amp;"Ecriture",IF('EDT-1niveau'!F122="M","MATHEMATIQUES",IF('EDT-1niveau'!F122="F","FRANCAIS",IF('EDT-1niveau'!F122="LC","FRANCAIS"&amp;CHAR(10)&amp;"Lecture et comp. de l'écrit",IF('EDT-1niveau'!F122="CLA","FRANCAIS"&amp;CHAR(10)&amp;"Culture littéraire et artistique",IF('EDT-1niveau'!F122="LO","FRANCAIS"&amp;CHAR(10)&amp;"Langage oral",IF('EDT-1niveau'!F122="L","FRANCAIS"&amp;CHAR(10)&amp;"Lexique",IF('EDT-1niveau'!F122="CM","MATHEMATIQUES"&amp;CHAR(10)&amp;"Calcul mental",IF('EDT-1niveau'!F122="GM","MATHEMATIQUES"&amp;CHAR(10)&amp;"Grandeurs et mesures",IF('EDT-1niveau'!F122="NC","MATHEMATIQUES"&amp;CHAR(10)&amp;"Nombres et calculs",IF('EDT-1niveau'!F122="EG","MATHEMATIQUES"&amp;CHAR(10)&amp;"Espace et Géométrie",IF('EDT-1niveau'!F122="S","Sciences et technologie",IF('EDT-1niveau'!F122="H","Histoire",IF('EDT-1niveau'!F122="Geo","Géographie",IF('EDT-1niveau'!F122="EMC","Enseig. mor. et civ.",IF('EDT-1niveau'!F122="EPS","Educ. phys. et sportive",IF('EDT-1niveau'!F122="EM","Educ. musicale",IF('EDT-1niveau'!F122="AP","Arts plastiques",IF('EDT-1niveau'!F122="HDA","Hist. des arts",IF('EDT-1niveau'!F122="QM","Questionner le monde",IF('EDT-1niveau'!F122="LV","Langue vivante",IF('EDT-1niveau'!F122="APC","Activ. pédag. complémentaires",""))))))))))))))))))))))))))</f>
        <v/>
      </c>
      <c r="P118" s="39" t="str">
        <f t="shared" si="8"/>
        <v/>
      </c>
    </row>
    <row r="119" spans="1:16" x14ac:dyDescent="0.3">
      <c r="A119" s="4" t="e">
        <f>IF('POUR COMMENCER'!$E$14&gt;=A118,A118+'POUR COMMENCER'!$H$29,"")</f>
        <v>#VALUE!</v>
      </c>
      <c r="B119" s="100" t="str">
        <f>'EDT-1niveau'!B123</f>
        <v/>
      </c>
      <c r="C119" s="14" t="str">
        <f>IF('EDT-1niveau'!B123="O","FRANCAIS"&amp;CHAR(10)&amp;"Orthographe",IF('EDT-1niveau'!B123="rec","RECREATION",IF('EDT-1niveau'!B123="p","Pause méridienne",IF('EDT-1niveau'!B123="G","FRANCAIS"&amp;CHAR(10)&amp;"Grammaire",IF('EDT-1niveau'!B123="E","FRANCAIS"&amp;CHAR(10)&amp;"Ecriture",IF('EDT-1niveau'!B123="M","MATHEMATIQUES",IF('EDT-1niveau'!B123="F","FRANCAIS",IF('EDT-1niveau'!B123="LC","FRANCAIS"&amp;CHAR(10)&amp;"Lecture et comp. de l'écrit",IF('EDT-1niveau'!B123="CLA","FRANCAIS"&amp;CHAR(10)&amp;"Culture littéraire et artistique",IF('EDT-1niveau'!B123="LO","FRANCAIS"&amp;CHAR(10)&amp;"Langage oral",IF('EDT-1niveau'!B123="L","FRANCAIS"&amp;CHAR(10)&amp;"Lexique",IF('EDT-1niveau'!B123="CM","MATHEMATIQUES"&amp;CHAR(10)&amp;"Calcul mental",IF('EDT-1niveau'!B123="GM","MATHEMATIQUES"&amp;CHAR(10)&amp;"Grandeurs et mesures",IF('EDT-1niveau'!B123="NC","MATHEMATIQUES"&amp;CHAR(10)&amp;"Nombres et calculs",IF('EDT-1niveau'!B123="EG","MATHEMATIQUES"&amp;CHAR(10)&amp;"Espace et Géométrie",IF('EDT-1niveau'!B123="S","Sciences et technologie",IF('EDT-1niveau'!B123="H","Histoire",IF('EDT-1niveau'!B123="Geo","Géographie",IF('EDT-1niveau'!B123="EMC","Enseig. mor. et civ.",IF('EDT-1niveau'!B123="EPS","Educ. phys. et sportive",IF('EDT-1niveau'!B123="EM","Educ. musicale",IF('EDT-1niveau'!B123="AP","Arts plastiques",IF('EDT-1niveau'!B123="HDA","Hist. des arts",IF('EDT-1niveau'!B123="QM","Questionner le monde",IF('EDT-1niveau'!B123="LV","Langue vivante",IF('EDT-1niveau'!B123="APC","Activ. pédag. complémentaires",""))))))))))))))))))))))))))</f>
        <v/>
      </c>
      <c r="D119" s="14" t="str">
        <f t="shared" si="5"/>
        <v/>
      </c>
      <c r="E119" s="100" t="str">
        <f>'EDT-1niveau'!C123</f>
        <v/>
      </c>
      <c r="F119" s="14" t="str">
        <f>IF('EDT-1niveau'!C123="O","FRANCAIS"&amp;CHAR(10)&amp;"Orthographe",IF('EDT-1niveau'!C123="rec","RECREATION",IF('EDT-1niveau'!C123="p","Pause méridienne",IF('EDT-1niveau'!C123="G","FRANCAIS"&amp;CHAR(10)&amp;"Grammaire",IF('EDT-1niveau'!C123="E","FRANCAIS"&amp;CHAR(10)&amp;"Ecriture",IF('EDT-1niveau'!C123="M","MATHEMATIQUES",IF('EDT-1niveau'!C123="F","FRANCAIS",IF('EDT-1niveau'!C123="LC","FRANCAIS"&amp;CHAR(10)&amp;"Lecture et comp. de l'écrit",IF('EDT-1niveau'!C123="CLA","FRANCAIS"&amp;CHAR(10)&amp;"Culture littéraire et artistique",IF('EDT-1niveau'!C123="LO","FRANCAIS"&amp;CHAR(10)&amp;"Langage oral",IF('EDT-1niveau'!C123="L","FRANCAIS"&amp;CHAR(10)&amp;"Lexique",IF('EDT-1niveau'!C123="CM","MATHEMATIQUES"&amp;CHAR(10)&amp;"Calcul mental",IF('EDT-1niveau'!C123="GM","MATHEMATIQUES"&amp;CHAR(10)&amp;"Grandeurs et mesures",IF('EDT-1niveau'!C123="NC","MATHEMATIQUES"&amp;CHAR(10)&amp;"Nombres et calculs",IF('EDT-1niveau'!C123="EG","MATHEMATIQUES"&amp;CHAR(10)&amp;"Espace et Géométrie",IF('EDT-1niveau'!C123="S","Sciences et technologie",IF('EDT-1niveau'!C123="H","Histoire",IF('EDT-1niveau'!C123="Geo","Géographie",IF('EDT-1niveau'!C123="EMC","Enseig. mor. et civ.",IF('EDT-1niveau'!C123="EPS","Educ. phys. et sportive",IF('EDT-1niveau'!C123="EM","Educ. musicale",IF('EDT-1niveau'!C123="AP","Arts plastiques",IF('EDT-1niveau'!C123="HDA","Hist. des arts",IF('EDT-1niveau'!C123="QM","Questionner le monde",IF('EDT-1niveau'!C123="LV","Langue vivante",IF('EDT-1niveau'!C123="APC","Activ. pédag. complémentaires",""))))))))))))))))))))))))))</f>
        <v/>
      </c>
      <c r="G119" s="14" t="str">
        <f t="shared" si="6"/>
        <v/>
      </c>
      <c r="H119" s="100" t="str">
        <f>'EDT-1niveau'!D123</f>
        <v/>
      </c>
      <c r="I119" s="14" t="str">
        <f>IF('EDT-1niveau'!D123="O","FRANCAIS"&amp;CHAR(10)&amp;"Orthographe",IF('EDT-1niveau'!D123="rec","RECREATION",IF('EDT-1niveau'!D123="p","Pause méridienne",IF('EDT-1niveau'!D123="G","FRANCAIS"&amp;CHAR(10)&amp;"Grammaire",IF('EDT-1niveau'!D123="E","FRANCAIS"&amp;CHAR(10)&amp;"Ecriture",IF('EDT-1niveau'!D123="M","MATHEMATIQUES",IF('EDT-1niveau'!D123="F","FRANCAIS",IF('EDT-1niveau'!D123="LC","FRANCAIS"&amp;CHAR(10)&amp;"Lecture et comp. de l'écrit",IF('EDT-1niveau'!D123="CLA","FRANCAIS"&amp;CHAR(10)&amp;"Culture littéraire et artistique",IF('EDT-1niveau'!D123="LO","FRANCAIS"&amp;CHAR(10)&amp;"Langage oral",IF('EDT-1niveau'!D123="L","FRANCAIS"&amp;CHAR(10)&amp;"Lexique",IF('EDT-1niveau'!D123="CM","MATHEMATIQUES"&amp;CHAR(10)&amp;"Calcul mental",IF('EDT-1niveau'!D123="GM","MATHEMATIQUES"&amp;CHAR(10)&amp;"Grandeurs et mesures",IF('EDT-1niveau'!D123="NC","MATHEMATIQUES"&amp;CHAR(10)&amp;"Nombres et calculs",IF('EDT-1niveau'!D123="EG","MATHEMATIQUES"&amp;CHAR(10)&amp;"Espace et Géométrie",IF('EDT-1niveau'!D123="S","Sciences et technologie",IF('EDT-1niveau'!D123="H","Histoire",IF('EDT-1niveau'!D123="Geo","Géographie",IF('EDT-1niveau'!D123="EMC","Enseig. mor. et civ.",IF('EDT-1niveau'!D123="EPS","Educ. phys. et sportive",IF('EDT-1niveau'!D123="EM","Educ. musicale",IF('EDT-1niveau'!D123="AP","Arts plastiques",IF('EDT-1niveau'!D123="HDA","Hist. des arts",IF('EDT-1niveau'!D123="QM","Questionner le monde",IF('EDT-1niveau'!D123="LV","Langue vivante",IF('EDT-1niveau'!D123="APC","Activ. pédag. complémentaires",""))))))))))))))))))))))))))</f>
        <v/>
      </c>
      <c r="J119" s="14" t="str">
        <f t="shared" si="9"/>
        <v/>
      </c>
      <c r="K119" s="100" t="str">
        <f>'EDT-1niveau'!E123</f>
        <v/>
      </c>
      <c r="L119" s="14" t="str">
        <f>IF('EDT-1niveau'!E123="O","FRANCAIS"&amp;CHAR(10)&amp;"Orthographe",IF('EDT-1niveau'!E123="rec","RECREATION",IF('EDT-1niveau'!E123="p","Pause méridienne",IF('EDT-1niveau'!E123="G","FRANCAIS"&amp;CHAR(10)&amp;"Grammaire",IF('EDT-1niveau'!E123="E","FRANCAIS"&amp;CHAR(10)&amp;"Ecriture",IF('EDT-1niveau'!E123="M","MATHEMATIQUES",IF('EDT-1niveau'!E123="F","FRANCAIS",IF('EDT-1niveau'!E123="LC","FRANCAIS"&amp;CHAR(10)&amp;"Lecture et comp. de l'écrit",IF('EDT-1niveau'!E123="CLA","FRANCAIS"&amp;CHAR(10)&amp;"Culture littéraire et artistique",IF('EDT-1niveau'!E123="LO","FRANCAIS"&amp;CHAR(10)&amp;"Langage oral",IF('EDT-1niveau'!E123="L","FRANCAIS"&amp;CHAR(10)&amp;"Lexique",IF('EDT-1niveau'!E123="CM","MATHEMATIQUES"&amp;CHAR(10)&amp;"Calcul mental",IF('EDT-1niveau'!E123="GM","MATHEMATIQUES"&amp;CHAR(10)&amp;"Grandeurs et mesures",IF('EDT-1niveau'!E123="NC","MATHEMATIQUES"&amp;CHAR(10)&amp;"Nombres et calculs",IF('EDT-1niveau'!E123="EG","MATHEMATIQUES"&amp;CHAR(10)&amp;"Espace et Géométrie",IF('EDT-1niveau'!E123="S","Sciences et technologie",IF('EDT-1niveau'!E123="H","Histoire",IF('EDT-1niveau'!E123="Geo","Géographie",IF('EDT-1niveau'!E123="EMC","Enseig. mor. et civ.",IF('EDT-1niveau'!E123="EPS","Educ. phys. et sportive",IF('EDT-1niveau'!E123="EM","Educ. musicale",IF('EDT-1niveau'!E123="AP","Arts plastiques",IF('EDT-1niveau'!E123="HDA","Hist. des arts",IF('EDT-1niveau'!E123="QM","Questionner le monde",IF('EDT-1niveau'!E123="LV","Langue vivante",IF('EDT-1niveau'!E123="APC","Activ. pédag. complémentaires",""))))))))))))))))))))))))))</f>
        <v/>
      </c>
      <c r="M119" s="14" t="str">
        <f t="shared" si="7"/>
        <v/>
      </c>
      <c r="N119" s="100" t="str">
        <f>'EDT-1niveau'!F123</f>
        <v/>
      </c>
      <c r="O119" s="14" t="str">
        <f>IF('EDT-1niveau'!F123="O","FRANCAIS"&amp;CHAR(10)&amp;"Orthographe",IF('EDT-1niveau'!F123="rec","RECREATION",IF('EDT-1niveau'!F123="p","Pause méridienne",IF('EDT-1niveau'!F123="G","FRANCAIS"&amp;CHAR(10)&amp;"Grammaire",IF('EDT-1niveau'!F123="E","FRANCAIS"&amp;CHAR(10)&amp;"Ecriture",IF('EDT-1niveau'!F123="M","MATHEMATIQUES",IF('EDT-1niveau'!F123="F","FRANCAIS",IF('EDT-1niveau'!F123="LC","FRANCAIS"&amp;CHAR(10)&amp;"Lecture et comp. de l'écrit",IF('EDT-1niveau'!F123="CLA","FRANCAIS"&amp;CHAR(10)&amp;"Culture littéraire et artistique",IF('EDT-1niveau'!F123="LO","FRANCAIS"&amp;CHAR(10)&amp;"Langage oral",IF('EDT-1niveau'!F123="L","FRANCAIS"&amp;CHAR(10)&amp;"Lexique",IF('EDT-1niveau'!F123="CM","MATHEMATIQUES"&amp;CHAR(10)&amp;"Calcul mental",IF('EDT-1niveau'!F123="GM","MATHEMATIQUES"&amp;CHAR(10)&amp;"Grandeurs et mesures",IF('EDT-1niveau'!F123="NC","MATHEMATIQUES"&amp;CHAR(10)&amp;"Nombres et calculs",IF('EDT-1niveau'!F123="EG","MATHEMATIQUES"&amp;CHAR(10)&amp;"Espace et Géométrie",IF('EDT-1niveau'!F123="S","Sciences et technologie",IF('EDT-1niveau'!F123="H","Histoire",IF('EDT-1niveau'!F123="Geo","Géographie",IF('EDT-1niveau'!F123="EMC","Enseig. mor. et civ.",IF('EDT-1niveau'!F123="EPS","Educ. phys. et sportive",IF('EDT-1niveau'!F123="EM","Educ. musicale",IF('EDT-1niveau'!F123="AP","Arts plastiques",IF('EDT-1niveau'!F123="HDA","Hist. des arts",IF('EDT-1niveau'!F123="QM","Questionner le monde",IF('EDT-1niveau'!F123="LV","Langue vivante",IF('EDT-1niveau'!F123="APC","Activ. pédag. complémentaires",""))))))))))))))))))))))))))</f>
        <v/>
      </c>
      <c r="P119" s="39" t="str">
        <f t="shared" si="8"/>
        <v/>
      </c>
    </row>
    <row r="120" spans="1:16" x14ac:dyDescent="0.3">
      <c r="A120" s="4" t="e">
        <f>IF('POUR COMMENCER'!$E$14&gt;=A119,A119+'POUR COMMENCER'!$H$29,"")</f>
        <v>#VALUE!</v>
      </c>
      <c r="B120" s="100" t="str">
        <f>'EDT-1niveau'!B124</f>
        <v/>
      </c>
      <c r="C120" s="14" t="str">
        <f>IF('EDT-1niveau'!B124="O","FRANCAIS"&amp;CHAR(10)&amp;"Orthographe",IF('EDT-1niveau'!B124="rec","RECREATION",IF('EDT-1niveau'!B124="p","Pause méridienne",IF('EDT-1niveau'!B124="G","FRANCAIS"&amp;CHAR(10)&amp;"Grammaire",IF('EDT-1niveau'!B124="E","FRANCAIS"&amp;CHAR(10)&amp;"Ecriture",IF('EDT-1niveau'!B124="M","MATHEMATIQUES",IF('EDT-1niveau'!B124="F","FRANCAIS",IF('EDT-1niveau'!B124="LC","FRANCAIS"&amp;CHAR(10)&amp;"Lecture et comp. de l'écrit",IF('EDT-1niveau'!B124="CLA","FRANCAIS"&amp;CHAR(10)&amp;"Culture littéraire et artistique",IF('EDT-1niveau'!B124="LO","FRANCAIS"&amp;CHAR(10)&amp;"Langage oral",IF('EDT-1niveau'!B124="L","FRANCAIS"&amp;CHAR(10)&amp;"Lexique",IF('EDT-1niveau'!B124="CM","MATHEMATIQUES"&amp;CHAR(10)&amp;"Calcul mental",IF('EDT-1niveau'!B124="GM","MATHEMATIQUES"&amp;CHAR(10)&amp;"Grandeurs et mesures",IF('EDT-1niveau'!B124="NC","MATHEMATIQUES"&amp;CHAR(10)&amp;"Nombres et calculs",IF('EDT-1niveau'!B124="EG","MATHEMATIQUES"&amp;CHAR(10)&amp;"Espace et Géométrie",IF('EDT-1niveau'!B124="S","Sciences et technologie",IF('EDT-1niveau'!B124="H","Histoire",IF('EDT-1niveau'!B124="Geo","Géographie",IF('EDT-1niveau'!B124="EMC","Enseig. mor. et civ.",IF('EDT-1niveau'!B124="EPS","Educ. phys. et sportive",IF('EDT-1niveau'!B124="EM","Educ. musicale",IF('EDT-1niveau'!B124="AP","Arts plastiques",IF('EDT-1niveau'!B124="HDA","Hist. des arts",IF('EDT-1niveau'!B124="QM","Questionner le monde",IF('EDT-1niveau'!B124="LV","Langue vivante",IF('EDT-1niveau'!B124="APC","Activ. pédag. complémentaires",""))))))))))))))))))))))))))</f>
        <v/>
      </c>
      <c r="D120" s="14" t="str">
        <f t="shared" si="5"/>
        <v/>
      </c>
      <c r="E120" s="100" t="str">
        <f>'EDT-1niveau'!C124</f>
        <v/>
      </c>
      <c r="F120" s="14" t="str">
        <f>IF('EDT-1niveau'!C124="O","FRANCAIS"&amp;CHAR(10)&amp;"Orthographe",IF('EDT-1niveau'!C124="rec","RECREATION",IF('EDT-1niveau'!C124="p","Pause méridienne",IF('EDT-1niveau'!C124="G","FRANCAIS"&amp;CHAR(10)&amp;"Grammaire",IF('EDT-1niveau'!C124="E","FRANCAIS"&amp;CHAR(10)&amp;"Ecriture",IF('EDT-1niveau'!C124="M","MATHEMATIQUES",IF('EDT-1niveau'!C124="F","FRANCAIS",IF('EDT-1niveau'!C124="LC","FRANCAIS"&amp;CHAR(10)&amp;"Lecture et comp. de l'écrit",IF('EDT-1niveau'!C124="CLA","FRANCAIS"&amp;CHAR(10)&amp;"Culture littéraire et artistique",IF('EDT-1niveau'!C124="LO","FRANCAIS"&amp;CHAR(10)&amp;"Langage oral",IF('EDT-1niveau'!C124="L","FRANCAIS"&amp;CHAR(10)&amp;"Lexique",IF('EDT-1niveau'!C124="CM","MATHEMATIQUES"&amp;CHAR(10)&amp;"Calcul mental",IF('EDT-1niveau'!C124="GM","MATHEMATIQUES"&amp;CHAR(10)&amp;"Grandeurs et mesures",IF('EDT-1niveau'!C124="NC","MATHEMATIQUES"&amp;CHAR(10)&amp;"Nombres et calculs",IF('EDT-1niveau'!C124="EG","MATHEMATIQUES"&amp;CHAR(10)&amp;"Espace et Géométrie",IF('EDT-1niveau'!C124="S","Sciences et technologie",IF('EDT-1niveau'!C124="H","Histoire",IF('EDT-1niveau'!C124="Geo","Géographie",IF('EDT-1niveau'!C124="EMC","Enseig. mor. et civ.",IF('EDT-1niveau'!C124="EPS","Educ. phys. et sportive",IF('EDT-1niveau'!C124="EM","Educ. musicale",IF('EDT-1niveau'!C124="AP","Arts plastiques",IF('EDT-1niveau'!C124="HDA","Hist. des arts",IF('EDT-1niveau'!C124="QM","Questionner le monde",IF('EDT-1niveau'!C124="LV","Langue vivante",IF('EDT-1niveau'!C124="APC","Activ. pédag. complémentaires",""))))))))))))))))))))))))))</f>
        <v/>
      </c>
      <c r="G120" s="14" t="str">
        <f t="shared" si="6"/>
        <v/>
      </c>
      <c r="H120" s="100" t="str">
        <f>'EDT-1niveau'!D124</f>
        <v/>
      </c>
      <c r="I120" s="14" t="str">
        <f>IF('EDT-1niveau'!D124="O","FRANCAIS"&amp;CHAR(10)&amp;"Orthographe",IF('EDT-1niveau'!D124="rec","RECREATION",IF('EDT-1niveau'!D124="p","Pause méridienne",IF('EDT-1niveau'!D124="G","FRANCAIS"&amp;CHAR(10)&amp;"Grammaire",IF('EDT-1niveau'!D124="E","FRANCAIS"&amp;CHAR(10)&amp;"Ecriture",IF('EDT-1niveau'!D124="M","MATHEMATIQUES",IF('EDT-1niveau'!D124="F","FRANCAIS",IF('EDT-1niveau'!D124="LC","FRANCAIS"&amp;CHAR(10)&amp;"Lecture et comp. de l'écrit",IF('EDT-1niveau'!D124="CLA","FRANCAIS"&amp;CHAR(10)&amp;"Culture littéraire et artistique",IF('EDT-1niveau'!D124="LO","FRANCAIS"&amp;CHAR(10)&amp;"Langage oral",IF('EDT-1niveau'!D124="L","FRANCAIS"&amp;CHAR(10)&amp;"Lexique",IF('EDT-1niveau'!D124="CM","MATHEMATIQUES"&amp;CHAR(10)&amp;"Calcul mental",IF('EDT-1niveau'!D124="GM","MATHEMATIQUES"&amp;CHAR(10)&amp;"Grandeurs et mesures",IF('EDT-1niveau'!D124="NC","MATHEMATIQUES"&amp;CHAR(10)&amp;"Nombres et calculs",IF('EDT-1niveau'!D124="EG","MATHEMATIQUES"&amp;CHAR(10)&amp;"Espace et Géométrie",IF('EDT-1niveau'!D124="S","Sciences et technologie",IF('EDT-1niveau'!D124="H","Histoire",IF('EDT-1niveau'!D124="Geo","Géographie",IF('EDT-1niveau'!D124="EMC","Enseig. mor. et civ.",IF('EDT-1niveau'!D124="EPS","Educ. phys. et sportive",IF('EDT-1niveau'!D124="EM","Educ. musicale",IF('EDT-1niveau'!D124="AP","Arts plastiques",IF('EDT-1niveau'!D124="HDA","Hist. des arts",IF('EDT-1niveau'!D124="QM","Questionner le monde",IF('EDT-1niveau'!D124="LV","Langue vivante",IF('EDT-1niveau'!D124="APC","Activ. pédag. complémentaires",""))))))))))))))))))))))))))</f>
        <v/>
      </c>
      <c r="J120" s="14" t="str">
        <f t="shared" si="9"/>
        <v/>
      </c>
      <c r="K120" s="100" t="str">
        <f>'EDT-1niveau'!E124</f>
        <v/>
      </c>
      <c r="L120" s="14" t="str">
        <f>IF('EDT-1niveau'!E124="O","FRANCAIS"&amp;CHAR(10)&amp;"Orthographe",IF('EDT-1niveau'!E124="rec","RECREATION",IF('EDT-1niveau'!E124="p","Pause méridienne",IF('EDT-1niveau'!E124="G","FRANCAIS"&amp;CHAR(10)&amp;"Grammaire",IF('EDT-1niveau'!E124="E","FRANCAIS"&amp;CHAR(10)&amp;"Ecriture",IF('EDT-1niveau'!E124="M","MATHEMATIQUES",IF('EDT-1niveau'!E124="F","FRANCAIS",IF('EDT-1niveau'!E124="LC","FRANCAIS"&amp;CHAR(10)&amp;"Lecture et comp. de l'écrit",IF('EDT-1niveau'!E124="CLA","FRANCAIS"&amp;CHAR(10)&amp;"Culture littéraire et artistique",IF('EDT-1niveau'!E124="LO","FRANCAIS"&amp;CHAR(10)&amp;"Langage oral",IF('EDT-1niveau'!E124="L","FRANCAIS"&amp;CHAR(10)&amp;"Lexique",IF('EDT-1niveau'!E124="CM","MATHEMATIQUES"&amp;CHAR(10)&amp;"Calcul mental",IF('EDT-1niveau'!E124="GM","MATHEMATIQUES"&amp;CHAR(10)&amp;"Grandeurs et mesures",IF('EDT-1niveau'!E124="NC","MATHEMATIQUES"&amp;CHAR(10)&amp;"Nombres et calculs",IF('EDT-1niveau'!E124="EG","MATHEMATIQUES"&amp;CHAR(10)&amp;"Espace et Géométrie",IF('EDT-1niveau'!E124="S","Sciences et technologie",IF('EDT-1niveau'!E124="H","Histoire",IF('EDT-1niveau'!E124="Geo","Géographie",IF('EDT-1niveau'!E124="EMC","Enseig. mor. et civ.",IF('EDT-1niveau'!E124="EPS","Educ. phys. et sportive",IF('EDT-1niveau'!E124="EM","Educ. musicale",IF('EDT-1niveau'!E124="AP","Arts plastiques",IF('EDT-1niveau'!E124="HDA","Hist. des arts",IF('EDT-1niveau'!E124="QM","Questionner le monde",IF('EDT-1niveau'!E124="LV","Langue vivante",IF('EDT-1niveau'!E124="APC","Activ. pédag. complémentaires",""))))))))))))))))))))))))))</f>
        <v/>
      </c>
      <c r="M120" s="14" t="str">
        <f t="shared" si="7"/>
        <v/>
      </c>
      <c r="N120" s="100" t="str">
        <f>'EDT-1niveau'!F124</f>
        <v/>
      </c>
      <c r="O120" s="14" t="str">
        <f>IF('EDT-1niveau'!F124="O","FRANCAIS"&amp;CHAR(10)&amp;"Orthographe",IF('EDT-1niveau'!F124="rec","RECREATION",IF('EDT-1niveau'!F124="p","Pause méridienne",IF('EDT-1niveau'!F124="G","FRANCAIS"&amp;CHAR(10)&amp;"Grammaire",IF('EDT-1niveau'!F124="E","FRANCAIS"&amp;CHAR(10)&amp;"Ecriture",IF('EDT-1niveau'!F124="M","MATHEMATIQUES",IF('EDT-1niveau'!F124="F","FRANCAIS",IF('EDT-1niveau'!F124="LC","FRANCAIS"&amp;CHAR(10)&amp;"Lecture et comp. de l'écrit",IF('EDT-1niveau'!F124="CLA","FRANCAIS"&amp;CHAR(10)&amp;"Culture littéraire et artistique",IF('EDT-1niveau'!F124="LO","FRANCAIS"&amp;CHAR(10)&amp;"Langage oral",IF('EDT-1niveau'!F124="L","FRANCAIS"&amp;CHAR(10)&amp;"Lexique",IF('EDT-1niveau'!F124="CM","MATHEMATIQUES"&amp;CHAR(10)&amp;"Calcul mental",IF('EDT-1niveau'!F124="GM","MATHEMATIQUES"&amp;CHAR(10)&amp;"Grandeurs et mesures",IF('EDT-1niveau'!F124="NC","MATHEMATIQUES"&amp;CHAR(10)&amp;"Nombres et calculs",IF('EDT-1niveau'!F124="EG","MATHEMATIQUES"&amp;CHAR(10)&amp;"Espace et Géométrie",IF('EDT-1niveau'!F124="S","Sciences et technologie",IF('EDT-1niveau'!F124="H","Histoire",IF('EDT-1niveau'!F124="Geo","Géographie",IF('EDT-1niveau'!F124="EMC","Enseig. mor. et civ.",IF('EDT-1niveau'!F124="EPS","Educ. phys. et sportive",IF('EDT-1niveau'!F124="EM","Educ. musicale",IF('EDT-1niveau'!F124="AP","Arts plastiques",IF('EDT-1niveau'!F124="HDA","Hist. des arts",IF('EDT-1niveau'!F124="QM","Questionner le monde",IF('EDT-1niveau'!F124="LV","Langue vivante",IF('EDT-1niveau'!F124="APC","Activ. pédag. complémentaires",""))))))))))))))))))))))))))</f>
        <v/>
      </c>
      <c r="P120" s="39" t="str">
        <f t="shared" si="8"/>
        <v/>
      </c>
    </row>
    <row r="121" spans="1:16" x14ac:dyDescent="0.3">
      <c r="A121" s="4" t="e">
        <f>IF('POUR COMMENCER'!$E$14&gt;=A120,A120+'POUR COMMENCER'!$H$29,"")</f>
        <v>#VALUE!</v>
      </c>
      <c r="B121" s="100" t="str">
        <f>'EDT-1niveau'!B125</f>
        <v/>
      </c>
      <c r="C121" s="14" t="str">
        <f>IF('EDT-1niveau'!B125="O","FRANCAIS"&amp;CHAR(10)&amp;"Orthographe",IF('EDT-1niveau'!B125="rec","RECREATION",IF('EDT-1niveau'!B125="p","Pause méridienne",IF('EDT-1niveau'!B125="G","FRANCAIS"&amp;CHAR(10)&amp;"Grammaire",IF('EDT-1niveau'!B125="E","FRANCAIS"&amp;CHAR(10)&amp;"Ecriture",IF('EDT-1niveau'!B125="M","MATHEMATIQUES",IF('EDT-1niveau'!B125="F","FRANCAIS",IF('EDT-1niveau'!B125="LC","FRANCAIS"&amp;CHAR(10)&amp;"Lecture et comp. de l'écrit",IF('EDT-1niveau'!B125="CLA","FRANCAIS"&amp;CHAR(10)&amp;"Culture littéraire et artistique",IF('EDT-1niveau'!B125="LO","FRANCAIS"&amp;CHAR(10)&amp;"Langage oral",IF('EDT-1niveau'!B125="L","FRANCAIS"&amp;CHAR(10)&amp;"Lexique",IF('EDT-1niveau'!B125="CM","MATHEMATIQUES"&amp;CHAR(10)&amp;"Calcul mental",IF('EDT-1niveau'!B125="GM","MATHEMATIQUES"&amp;CHAR(10)&amp;"Grandeurs et mesures",IF('EDT-1niveau'!B125="NC","MATHEMATIQUES"&amp;CHAR(10)&amp;"Nombres et calculs",IF('EDT-1niveau'!B125="EG","MATHEMATIQUES"&amp;CHAR(10)&amp;"Espace et Géométrie",IF('EDT-1niveau'!B125="S","Sciences et technologie",IF('EDT-1niveau'!B125="H","Histoire",IF('EDT-1niveau'!B125="Geo","Géographie",IF('EDT-1niveau'!B125="EMC","Enseig. mor. et civ.",IF('EDT-1niveau'!B125="EPS","Educ. phys. et sportive",IF('EDT-1niveau'!B125="EM","Educ. musicale",IF('EDT-1niveau'!B125="AP","Arts plastiques",IF('EDT-1niveau'!B125="HDA","Hist. des arts",IF('EDT-1niveau'!B125="QM","Questionner le monde",IF('EDT-1niveau'!B125="LV","Langue vivante",IF('EDT-1niveau'!B125="APC","Activ. pédag. complémentaires",""))))))))))))))))))))))))))</f>
        <v/>
      </c>
      <c r="D121" s="14" t="str">
        <f t="shared" si="5"/>
        <v/>
      </c>
      <c r="E121" s="100" t="str">
        <f>'EDT-1niveau'!C125</f>
        <v/>
      </c>
      <c r="F121" s="14" t="str">
        <f>IF('EDT-1niveau'!C125="O","FRANCAIS"&amp;CHAR(10)&amp;"Orthographe",IF('EDT-1niveau'!C125="rec","RECREATION",IF('EDT-1niveau'!C125="p","Pause méridienne",IF('EDT-1niveau'!C125="G","FRANCAIS"&amp;CHAR(10)&amp;"Grammaire",IF('EDT-1niveau'!C125="E","FRANCAIS"&amp;CHAR(10)&amp;"Ecriture",IF('EDT-1niveau'!C125="M","MATHEMATIQUES",IF('EDT-1niveau'!C125="F","FRANCAIS",IF('EDT-1niveau'!C125="LC","FRANCAIS"&amp;CHAR(10)&amp;"Lecture et comp. de l'écrit",IF('EDT-1niveau'!C125="CLA","FRANCAIS"&amp;CHAR(10)&amp;"Culture littéraire et artistique",IF('EDT-1niveau'!C125="LO","FRANCAIS"&amp;CHAR(10)&amp;"Langage oral",IF('EDT-1niveau'!C125="L","FRANCAIS"&amp;CHAR(10)&amp;"Lexique",IF('EDT-1niveau'!C125="CM","MATHEMATIQUES"&amp;CHAR(10)&amp;"Calcul mental",IF('EDT-1niveau'!C125="GM","MATHEMATIQUES"&amp;CHAR(10)&amp;"Grandeurs et mesures",IF('EDT-1niveau'!C125="NC","MATHEMATIQUES"&amp;CHAR(10)&amp;"Nombres et calculs",IF('EDT-1niveau'!C125="EG","MATHEMATIQUES"&amp;CHAR(10)&amp;"Espace et Géométrie",IF('EDT-1niveau'!C125="S","Sciences et technologie",IF('EDT-1niveau'!C125="H","Histoire",IF('EDT-1niveau'!C125="Geo","Géographie",IF('EDT-1niveau'!C125="EMC","Enseig. mor. et civ.",IF('EDT-1niveau'!C125="EPS","Educ. phys. et sportive",IF('EDT-1niveau'!C125="EM","Educ. musicale",IF('EDT-1niveau'!C125="AP","Arts plastiques",IF('EDT-1niveau'!C125="HDA","Hist. des arts",IF('EDT-1niveau'!C125="QM","Questionner le monde",IF('EDT-1niveau'!C125="LV","Langue vivante",IF('EDT-1niveau'!C125="APC","Activ. pédag. complémentaires",""))))))))))))))))))))))))))</f>
        <v/>
      </c>
      <c r="G121" s="14" t="str">
        <f t="shared" si="6"/>
        <v/>
      </c>
      <c r="H121" s="100" t="str">
        <f>'EDT-1niveau'!D125</f>
        <v/>
      </c>
      <c r="I121" s="14" t="str">
        <f>IF('EDT-1niveau'!D125="O","FRANCAIS"&amp;CHAR(10)&amp;"Orthographe",IF('EDT-1niveau'!D125="rec","RECREATION",IF('EDT-1niveau'!D125="p","Pause méridienne",IF('EDT-1niveau'!D125="G","FRANCAIS"&amp;CHAR(10)&amp;"Grammaire",IF('EDT-1niveau'!D125="E","FRANCAIS"&amp;CHAR(10)&amp;"Ecriture",IF('EDT-1niveau'!D125="M","MATHEMATIQUES",IF('EDT-1niveau'!D125="F","FRANCAIS",IF('EDT-1niveau'!D125="LC","FRANCAIS"&amp;CHAR(10)&amp;"Lecture et comp. de l'écrit",IF('EDT-1niveau'!D125="CLA","FRANCAIS"&amp;CHAR(10)&amp;"Culture littéraire et artistique",IF('EDT-1niveau'!D125="LO","FRANCAIS"&amp;CHAR(10)&amp;"Langage oral",IF('EDT-1niveau'!D125="L","FRANCAIS"&amp;CHAR(10)&amp;"Lexique",IF('EDT-1niveau'!D125="CM","MATHEMATIQUES"&amp;CHAR(10)&amp;"Calcul mental",IF('EDT-1niveau'!D125="GM","MATHEMATIQUES"&amp;CHAR(10)&amp;"Grandeurs et mesures",IF('EDT-1niveau'!D125="NC","MATHEMATIQUES"&amp;CHAR(10)&amp;"Nombres et calculs",IF('EDT-1niveau'!D125="EG","MATHEMATIQUES"&amp;CHAR(10)&amp;"Espace et Géométrie",IF('EDT-1niveau'!D125="S","Sciences et technologie",IF('EDT-1niveau'!D125="H","Histoire",IF('EDT-1niveau'!D125="Geo","Géographie",IF('EDT-1niveau'!D125="EMC","Enseig. mor. et civ.",IF('EDT-1niveau'!D125="EPS","Educ. phys. et sportive",IF('EDT-1niveau'!D125="EM","Educ. musicale",IF('EDT-1niveau'!D125="AP","Arts plastiques",IF('EDT-1niveau'!D125="HDA","Hist. des arts",IF('EDT-1niveau'!D125="QM","Questionner le monde",IF('EDT-1niveau'!D125="LV","Langue vivante",IF('EDT-1niveau'!D125="APC","Activ. pédag. complémentaires",""))))))))))))))))))))))))))</f>
        <v/>
      </c>
      <c r="J121" s="14" t="str">
        <f t="shared" si="9"/>
        <v/>
      </c>
      <c r="K121" s="100" t="str">
        <f>'EDT-1niveau'!E125</f>
        <v/>
      </c>
      <c r="L121" s="14" t="str">
        <f>IF('EDT-1niveau'!E125="O","FRANCAIS"&amp;CHAR(10)&amp;"Orthographe",IF('EDT-1niveau'!E125="rec","RECREATION",IF('EDT-1niveau'!E125="p","Pause méridienne",IF('EDT-1niveau'!E125="G","FRANCAIS"&amp;CHAR(10)&amp;"Grammaire",IF('EDT-1niveau'!E125="E","FRANCAIS"&amp;CHAR(10)&amp;"Ecriture",IF('EDT-1niveau'!E125="M","MATHEMATIQUES",IF('EDT-1niveau'!E125="F","FRANCAIS",IF('EDT-1niveau'!E125="LC","FRANCAIS"&amp;CHAR(10)&amp;"Lecture et comp. de l'écrit",IF('EDT-1niveau'!E125="CLA","FRANCAIS"&amp;CHAR(10)&amp;"Culture littéraire et artistique",IF('EDT-1niveau'!E125="LO","FRANCAIS"&amp;CHAR(10)&amp;"Langage oral",IF('EDT-1niveau'!E125="L","FRANCAIS"&amp;CHAR(10)&amp;"Lexique",IF('EDT-1niveau'!E125="CM","MATHEMATIQUES"&amp;CHAR(10)&amp;"Calcul mental",IF('EDT-1niveau'!E125="GM","MATHEMATIQUES"&amp;CHAR(10)&amp;"Grandeurs et mesures",IF('EDT-1niveau'!E125="NC","MATHEMATIQUES"&amp;CHAR(10)&amp;"Nombres et calculs",IF('EDT-1niveau'!E125="EG","MATHEMATIQUES"&amp;CHAR(10)&amp;"Espace et Géométrie",IF('EDT-1niveau'!E125="S","Sciences et technologie",IF('EDT-1niveau'!E125="H","Histoire",IF('EDT-1niveau'!E125="Geo","Géographie",IF('EDT-1niveau'!E125="EMC","Enseig. mor. et civ.",IF('EDT-1niveau'!E125="EPS","Educ. phys. et sportive",IF('EDT-1niveau'!E125="EM","Educ. musicale",IF('EDT-1niveau'!E125="AP","Arts plastiques",IF('EDT-1niveau'!E125="HDA","Hist. des arts",IF('EDT-1niveau'!E125="QM","Questionner le monde",IF('EDT-1niveau'!E125="LV","Langue vivante",IF('EDT-1niveau'!E125="APC","Activ. pédag. complémentaires",""))))))))))))))))))))))))))</f>
        <v/>
      </c>
      <c r="M121" s="14" t="str">
        <f t="shared" si="7"/>
        <v/>
      </c>
      <c r="N121" s="100" t="str">
        <f>'EDT-1niveau'!F125</f>
        <v/>
      </c>
      <c r="O121" s="14" t="str">
        <f>IF('EDT-1niveau'!F125="O","FRANCAIS"&amp;CHAR(10)&amp;"Orthographe",IF('EDT-1niveau'!F125="rec","RECREATION",IF('EDT-1niveau'!F125="p","Pause méridienne",IF('EDT-1niveau'!F125="G","FRANCAIS"&amp;CHAR(10)&amp;"Grammaire",IF('EDT-1niveau'!F125="E","FRANCAIS"&amp;CHAR(10)&amp;"Ecriture",IF('EDT-1niveau'!F125="M","MATHEMATIQUES",IF('EDT-1niveau'!F125="F","FRANCAIS",IF('EDT-1niveau'!F125="LC","FRANCAIS"&amp;CHAR(10)&amp;"Lecture et comp. de l'écrit",IF('EDT-1niveau'!F125="CLA","FRANCAIS"&amp;CHAR(10)&amp;"Culture littéraire et artistique",IF('EDT-1niveau'!F125="LO","FRANCAIS"&amp;CHAR(10)&amp;"Langage oral",IF('EDT-1niveau'!F125="L","FRANCAIS"&amp;CHAR(10)&amp;"Lexique",IF('EDT-1niveau'!F125="CM","MATHEMATIQUES"&amp;CHAR(10)&amp;"Calcul mental",IF('EDT-1niveau'!F125="GM","MATHEMATIQUES"&amp;CHAR(10)&amp;"Grandeurs et mesures",IF('EDT-1niveau'!F125="NC","MATHEMATIQUES"&amp;CHAR(10)&amp;"Nombres et calculs",IF('EDT-1niveau'!F125="EG","MATHEMATIQUES"&amp;CHAR(10)&amp;"Espace et Géométrie",IF('EDT-1niveau'!F125="S","Sciences et technologie",IF('EDT-1niveau'!F125="H","Histoire",IF('EDT-1niveau'!F125="Geo","Géographie",IF('EDT-1niveau'!F125="EMC","Enseig. mor. et civ.",IF('EDT-1niveau'!F125="EPS","Educ. phys. et sportive",IF('EDT-1niveau'!F125="EM","Educ. musicale",IF('EDT-1niveau'!F125="AP","Arts plastiques",IF('EDT-1niveau'!F125="HDA","Hist. des arts",IF('EDT-1niveau'!F125="QM","Questionner le monde",IF('EDT-1niveau'!F125="LV","Langue vivante",IF('EDT-1niveau'!F125="APC","Activ. pédag. complémentaires",""))))))))))))))))))))))))))</f>
        <v/>
      </c>
      <c r="P121" s="39" t="str">
        <f t="shared" si="8"/>
        <v/>
      </c>
    </row>
    <row r="122" spans="1:16" x14ac:dyDescent="0.3">
      <c r="A122" s="4" t="e">
        <f>IF('POUR COMMENCER'!$E$14&gt;=A121,A121+'POUR COMMENCER'!$H$29,"")</f>
        <v>#VALUE!</v>
      </c>
      <c r="B122" s="100" t="str">
        <f>'EDT-1niveau'!B126</f>
        <v/>
      </c>
      <c r="C122" s="14" t="str">
        <f>IF('EDT-1niveau'!B126="O","FRANCAIS"&amp;CHAR(10)&amp;"Orthographe",IF('EDT-1niveau'!B126="rec","RECREATION",IF('EDT-1niveau'!B126="p","Pause méridienne",IF('EDT-1niveau'!B126="G","FRANCAIS"&amp;CHAR(10)&amp;"Grammaire",IF('EDT-1niveau'!B126="E","FRANCAIS"&amp;CHAR(10)&amp;"Ecriture",IF('EDT-1niveau'!B126="M","MATHEMATIQUES",IF('EDT-1niveau'!B126="F","FRANCAIS",IF('EDT-1niveau'!B126="LC","FRANCAIS"&amp;CHAR(10)&amp;"Lecture et comp. de l'écrit",IF('EDT-1niveau'!B126="CLA","FRANCAIS"&amp;CHAR(10)&amp;"Culture littéraire et artistique",IF('EDT-1niveau'!B126="LO","FRANCAIS"&amp;CHAR(10)&amp;"Langage oral",IF('EDT-1niveau'!B126="L","FRANCAIS"&amp;CHAR(10)&amp;"Lexique",IF('EDT-1niveau'!B126="CM","MATHEMATIQUES"&amp;CHAR(10)&amp;"Calcul mental",IF('EDT-1niveau'!B126="GM","MATHEMATIQUES"&amp;CHAR(10)&amp;"Grandeurs et mesures",IF('EDT-1niveau'!B126="NC","MATHEMATIQUES"&amp;CHAR(10)&amp;"Nombres et calculs",IF('EDT-1niveau'!B126="EG","MATHEMATIQUES"&amp;CHAR(10)&amp;"Espace et Géométrie",IF('EDT-1niveau'!B126="S","Sciences et technologie",IF('EDT-1niveau'!B126="H","Histoire",IF('EDT-1niveau'!B126="Geo","Géographie",IF('EDT-1niveau'!B126="EMC","Enseig. mor. et civ.",IF('EDT-1niveau'!B126="EPS","Educ. phys. et sportive",IF('EDT-1niveau'!B126="EM","Educ. musicale",IF('EDT-1niveau'!B126="AP","Arts plastiques",IF('EDT-1niveau'!B126="HDA","Hist. des arts",IF('EDT-1niveau'!B126="QM","Questionner le monde",IF('EDT-1niveau'!B126="LV","Langue vivante",IF('EDT-1niveau'!B126="APC","Activ. pédag. complémentaires",""))))))))))))))))))))))))))</f>
        <v/>
      </c>
      <c r="D122" s="14" t="str">
        <f t="shared" si="5"/>
        <v/>
      </c>
      <c r="E122" s="100" t="str">
        <f>'EDT-1niveau'!C126</f>
        <v/>
      </c>
      <c r="F122" s="14" t="str">
        <f>IF('EDT-1niveau'!C126="O","FRANCAIS"&amp;CHAR(10)&amp;"Orthographe",IF('EDT-1niveau'!C126="rec","RECREATION",IF('EDT-1niveau'!C126="p","Pause méridienne",IF('EDT-1niveau'!C126="G","FRANCAIS"&amp;CHAR(10)&amp;"Grammaire",IF('EDT-1niveau'!C126="E","FRANCAIS"&amp;CHAR(10)&amp;"Ecriture",IF('EDT-1niveau'!C126="M","MATHEMATIQUES",IF('EDT-1niveau'!C126="F","FRANCAIS",IF('EDT-1niveau'!C126="LC","FRANCAIS"&amp;CHAR(10)&amp;"Lecture et comp. de l'écrit",IF('EDT-1niveau'!C126="CLA","FRANCAIS"&amp;CHAR(10)&amp;"Culture littéraire et artistique",IF('EDT-1niveau'!C126="LO","FRANCAIS"&amp;CHAR(10)&amp;"Langage oral",IF('EDT-1niveau'!C126="L","FRANCAIS"&amp;CHAR(10)&amp;"Lexique",IF('EDT-1niveau'!C126="CM","MATHEMATIQUES"&amp;CHAR(10)&amp;"Calcul mental",IF('EDT-1niveau'!C126="GM","MATHEMATIQUES"&amp;CHAR(10)&amp;"Grandeurs et mesures",IF('EDT-1niveau'!C126="NC","MATHEMATIQUES"&amp;CHAR(10)&amp;"Nombres et calculs",IF('EDT-1niveau'!C126="EG","MATHEMATIQUES"&amp;CHAR(10)&amp;"Espace et Géométrie",IF('EDT-1niveau'!C126="S","Sciences et technologie",IF('EDT-1niveau'!C126="H","Histoire",IF('EDT-1niveau'!C126="Geo","Géographie",IF('EDT-1niveau'!C126="EMC","Enseig. mor. et civ.",IF('EDT-1niveau'!C126="EPS","Educ. phys. et sportive",IF('EDT-1niveau'!C126="EM","Educ. musicale",IF('EDT-1niveau'!C126="AP","Arts plastiques",IF('EDT-1niveau'!C126="HDA","Hist. des arts",IF('EDT-1niveau'!C126="QM","Questionner le monde",IF('EDT-1niveau'!C126="LV","Langue vivante",IF('EDT-1niveau'!C126="APC","Activ. pédag. complémentaires",""))))))))))))))))))))))))))</f>
        <v/>
      </c>
      <c r="G122" s="14" t="str">
        <f t="shared" si="6"/>
        <v/>
      </c>
      <c r="H122" s="100" t="str">
        <f>'EDT-1niveau'!D126</f>
        <v/>
      </c>
      <c r="I122" s="14" t="str">
        <f>IF('EDT-1niveau'!D126="O","FRANCAIS"&amp;CHAR(10)&amp;"Orthographe",IF('EDT-1niveau'!D126="rec","RECREATION",IF('EDT-1niveau'!D126="p","Pause méridienne",IF('EDT-1niveau'!D126="G","FRANCAIS"&amp;CHAR(10)&amp;"Grammaire",IF('EDT-1niveau'!D126="E","FRANCAIS"&amp;CHAR(10)&amp;"Ecriture",IF('EDT-1niveau'!D126="M","MATHEMATIQUES",IF('EDT-1niveau'!D126="F","FRANCAIS",IF('EDT-1niveau'!D126="LC","FRANCAIS"&amp;CHAR(10)&amp;"Lecture et comp. de l'écrit",IF('EDT-1niveau'!D126="CLA","FRANCAIS"&amp;CHAR(10)&amp;"Culture littéraire et artistique",IF('EDT-1niveau'!D126="LO","FRANCAIS"&amp;CHAR(10)&amp;"Langage oral",IF('EDT-1niveau'!D126="L","FRANCAIS"&amp;CHAR(10)&amp;"Lexique",IF('EDT-1niveau'!D126="CM","MATHEMATIQUES"&amp;CHAR(10)&amp;"Calcul mental",IF('EDT-1niveau'!D126="GM","MATHEMATIQUES"&amp;CHAR(10)&amp;"Grandeurs et mesures",IF('EDT-1niveau'!D126="NC","MATHEMATIQUES"&amp;CHAR(10)&amp;"Nombres et calculs",IF('EDT-1niveau'!D126="EG","MATHEMATIQUES"&amp;CHAR(10)&amp;"Espace et Géométrie",IF('EDT-1niveau'!D126="S","Sciences et technologie",IF('EDT-1niveau'!D126="H","Histoire",IF('EDT-1niveau'!D126="Geo","Géographie",IF('EDT-1niveau'!D126="EMC","Enseig. mor. et civ.",IF('EDT-1niveau'!D126="EPS","Educ. phys. et sportive",IF('EDT-1niveau'!D126="EM","Educ. musicale",IF('EDT-1niveau'!D126="AP","Arts plastiques",IF('EDT-1niveau'!D126="HDA","Hist. des arts",IF('EDT-1niveau'!D126="QM","Questionner le monde",IF('EDT-1niveau'!D126="LV","Langue vivante",IF('EDT-1niveau'!D126="APC","Activ. pédag. complémentaires",""))))))))))))))))))))))))))</f>
        <v/>
      </c>
      <c r="J122" s="14" t="str">
        <f t="shared" si="9"/>
        <v/>
      </c>
      <c r="K122" s="100" t="str">
        <f>'EDT-1niveau'!E126</f>
        <v/>
      </c>
      <c r="L122" s="14" t="str">
        <f>IF('EDT-1niveau'!E126="O","FRANCAIS"&amp;CHAR(10)&amp;"Orthographe",IF('EDT-1niveau'!E126="rec","RECREATION",IF('EDT-1niveau'!E126="p","Pause méridienne",IF('EDT-1niveau'!E126="G","FRANCAIS"&amp;CHAR(10)&amp;"Grammaire",IF('EDT-1niveau'!E126="E","FRANCAIS"&amp;CHAR(10)&amp;"Ecriture",IF('EDT-1niveau'!E126="M","MATHEMATIQUES",IF('EDT-1niveau'!E126="F","FRANCAIS",IF('EDT-1niveau'!E126="LC","FRANCAIS"&amp;CHAR(10)&amp;"Lecture et comp. de l'écrit",IF('EDT-1niveau'!E126="CLA","FRANCAIS"&amp;CHAR(10)&amp;"Culture littéraire et artistique",IF('EDT-1niveau'!E126="LO","FRANCAIS"&amp;CHAR(10)&amp;"Langage oral",IF('EDT-1niveau'!E126="L","FRANCAIS"&amp;CHAR(10)&amp;"Lexique",IF('EDT-1niveau'!E126="CM","MATHEMATIQUES"&amp;CHAR(10)&amp;"Calcul mental",IF('EDT-1niveau'!E126="GM","MATHEMATIQUES"&amp;CHAR(10)&amp;"Grandeurs et mesures",IF('EDT-1niveau'!E126="NC","MATHEMATIQUES"&amp;CHAR(10)&amp;"Nombres et calculs",IF('EDT-1niveau'!E126="EG","MATHEMATIQUES"&amp;CHAR(10)&amp;"Espace et Géométrie",IF('EDT-1niveau'!E126="S","Sciences et technologie",IF('EDT-1niveau'!E126="H","Histoire",IF('EDT-1niveau'!E126="Geo","Géographie",IF('EDT-1niveau'!E126="EMC","Enseig. mor. et civ.",IF('EDT-1niveau'!E126="EPS","Educ. phys. et sportive",IF('EDT-1niveau'!E126="EM","Educ. musicale",IF('EDT-1niveau'!E126="AP","Arts plastiques",IF('EDT-1niveau'!E126="HDA","Hist. des arts",IF('EDT-1niveau'!E126="QM","Questionner le monde",IF('EDT-1niveau'!E126="LV","Langue vivante",IF('EDT-1niveau'!E126="APC","Activ. pédag. complémentaires",""))))))))))))))))))))))))))</f>
        <v/>
      </c>
      <c r="M122" s="14" t="str">
        <f t="shared" si="7"/>
        <v/>
      </c>
      <c r="N122" s="100" t="str">
        <f>'EDT-1niveau'!F126</f>
        <v/>
      </c>
      <c r="O122" s="14" t="str">
        <f>IF('EDT-1niveau'!F126="O","FRANCAIS"&amp;CHAR(10)&amp;"Orthographe",IF('EDT-1niveau'!F126="rec","RECREATION",IF('EDT-1niveau'!F126="p","Pause méridienne",IF('EDT-1niveau'!F126="G","FRANCAIS"&amp;CHAR(10)&amp;"Grammaire",IF('EDT-1niveau'!F126="E","FRANCAIS"&amp;CHAR(10)&amp;"Ecriture",IF('EDT-1niveau'!F126="M","MATHEMATIQUES",IF('EDT-1niveau'!F126="F","FRANCAIS",IF('EDT-1niveau'!F126="LC","FRANCAIS"&amp;CHAR(10)&amp;"Lecture et comp. de l'écrit",IF('EDT-1niveau'!F126="CLA","FRANCAIS"&amp;CHAR(10)&amp;"Culture littéraire et artistique",IF('EDT-1niveau'!F126="LO","FRANCAIS"&amp;CHAR(10)&amp;"Langage oral",IF('EDT-1niveau'!F126="L","FRANCAIS"&amp;CHAR(10)&amp;"Lexique",IF('EDT-1niveau'!F126="CM","MATHEMATIQUES"&amp;CHAR(10)&amp;"Calcul mental",IF('EDT-1niveau'!F126="GM","MATHEMATIQUES"&amp;CHAR(10)&amp;"Grandeurs et mesures",IF('EDT-1niveau'!F126="NC","MATHEMATIQUES"&amp;CHAR(10)&amp;"Nombres et calculs",IF('EDT-1niveau'!F126="EG","MATHEMATIQUES"&amp;CHAR(10)&amp;"Espace et Géométrie",IF('EDT-1niveau'!F126="S","Sciences et technologie",IF('EDT-1niveau'!F126="H","Histoire",IF('EDT-1niveau'!F126="Geo","Géographie",IF('EDT-1niveau'!F126="EMC","Enseig. mor. et civ.",IF('EDT-1niveau'!F126="EPS","Educ. phys. et sportive",IF('EDT-1niveau'!F126="EM","Educ. musicale",IF('EDT-1niveau'!F126="AP","Arts plastiques",IF('EDT-1niveau'!F126="HDA","Hist. des arts",IF('EDT-1niveau'!F126="QM","Questionner le monde",IF('EDT-1niveau'!F126="LV","Langue vivante",IF('EDT-1niveau'!F126="APC","Activ. pédag. complémentaires",""))))))))))))))))))))))))))</f>
        <v/>
      </c>
      <c r="P122" s="39" t="str">
        <f t="shared" si="8"/>
        <v/>
      </c>
    </row>
    <row r="123" spans="1:16" x14ac:dyDescent="0.3">
      <c r="A123" s="4" t="e">
        <f>IF('POUR COMMENCER'!$E$14&gt;=A122,A122+'POUR COMMENCER'!$H$29,"")</f>
        <v>#VALUE!</v>
      </c>
      <c r="B123" s="100" t="str">
        <f>'EDT-1niveau'!B127</f>
        <v/>
      </c>
      <c r="C123" s="14" t="str">
        <f>IF('EDT-1niveau'!B127="O","FRANCAIS"&amp;CHAR(10)&amp;"Orthographe",IF('EDT-1niveau'!B127="rec","RECREATION",IF('EDT-1niveau'!B127="p","Pause méridienne",IF('EDT-1niveau'!B127="G","FRANCAIS"&amp;CHAR(10)&amp;"Grammaire",IF('EDT-1niveau'!B127="E","FRANCAIS"&amp;CHAR(10)&amp;"Ecriture",IF('EDT-1niveau'!B127="M","MATHEMATIQUES",IF('EDT-1niveau'!B127="F","FRANCAIS",IF('EDT-1niveau'!B127="LC","FRANCAIS"&amp;CHAR(10)&amp;"Lecture et comp. de l'écrit",IF('EDT-1niveau'!B127="CLA","FRANCAIS"&amp;CHAR(10)&amp;"Culture littéraire et artistique",IF('EDT-1niveau'!B127="LO","FRANCAIS"&amp;CHAR(10)&amp;"Langage oral",IF('EDT-1niveau'!B127="L","FRANCAIS"&amp;CHAR(10)&amp;"Lexique",IF('EDT-1niveau'!B127="CM","MATHEMATIQUES"&amp;CHAR(10)&amp;"Calcul mental",IF('EDT-1niveau'!B127="GM","MATHEMATIQUES"&amp;CHAR(10)&amp;"Grandeurs et mesures",IF('EDT-1niveau'!B127="NC","MATHEMATIQUES"&amp;CHAR(10)&amp;"Nombres et calculs",IF('EDT-1niveau'!B127="EG","MATHEMATIQUES"&amp;CHAR(10)&amp;"Espace et Géométrie",IF('EDT-1niveau'!B127="S","Sciences et technologie",IF('EDT-1niveau'!B127="H","Histoire",IF('EDT-1niveau'!B127="Geo","Géographie",IF('EDT-1niveau'!B127="EMC","Enseig. mor. et civ.",IF('EDT-1niveau'!B127="EPS","Educ. phys. et sportive",IF('EDT-1niveau'!B127="EM","Educ. musicale",IF('EDT-1niveau'!B127="AP","Arts plastiques",IF('EDT-1niveau'!B127="HDA","Hist. des arts",IF('EDT-1niveau'!B127="QM","Questionner le monde",IF('EDT-1niveau'!B127="LV","Langue vivante",IF('EDT-1niveau'!B127="APC","Activ. pédag. complémentaires",""))))))))))))))))))))))))))</f>
        <v/>
      </c>
      <c r="D123" s="14" t="str">
        <f t="shared" si="5"/>
        <v/>
      </c>
      <c r="E123" s="100" t="str">
        <f>'EDT-1niveau'!C127</f>
        <v/>
      </c>
      <c r="F123" s="14" t="str">
        <f>IF('EDT-1niveau'!C127="O","FRANCAIS"&amp;CHAR(10)&amp;"Orthographe",IF('EDT-1niveau'!C127="rec","RECREATION",IF('EDT-1niveau'!C127="p","Pause méridienne",IF('EDT-1niveau'!C127="G","FRANCAIS"&amp;CHAR(10)&amp;"Grammaire",IF('EDT-1niveau'!C127="E","FRANCAIS"&amp;CHAR(10)&amp;"Ecriture",IF('EDT-1niveau'!C127="M","MATHEMATIQUES",IF('EDT-1niveau'!C127="F","FRANCAIS",IF('EDT-1niveau'!C127="LC","FRANCAIS"&amp;CHAR(10)&amp;"Lecture et comp. de l'écrit",IF('EDT-1niveau'!C127="CLA","FRANCAIS"&amp;CHAR(10)&amp;"Culture littéraire et artistique",IF('EDT-1niveau'!C127="LO","FRANCAIS"&amp;CHAR(10)&amp;"Langage oral",IF('EDT-1niveau'!C127="L","FRANCAIS"&amp;CHAR(10)&amp;"Lexique",IF('EDT-1niveau'!C127="CM","MATHEMATIQUES"&amp;CHAR(10)&amp;"Calcul mental",IF('EDT-1niveau'!C127="GM","MATHEMATIQUES"&amp;CHAR(10)&amp;"Grandeurs et mesures",IF('EDT-1niveau'!C127="NC","MATHEMATIQUES"&amp;CHAR(10)&amp;"Nombres et calculs",IF('EDT-1niveau'!C127="EG","MATHEMATIQUES"&amp;CHAR(10)&amp;"Espace et Géométrie",IF('EDT-1niveau'!C127="S","Sciences et technologie",IF('EDT-1niveau'!C127="H","Histoire",IF('EDT-1niveau'!C127="Geo","Géographie",IF('EDT-1niveau'!C127="EMC","Enseig. mor. et civ.",IF('EDT-1niveau'!C127="EPS","Educ. phys. et sportive",IF('EDT-1niveau'!C127="EM","Educ. musicale",IF('EDT-1niveau'!C127="AP","Arts plastiques",IF('EDT-1niveau'!C127="HDA","Hist. des arts",IF('EDT-1niveau'!C127="QM","Questionner le monde",IF('EDT-1niveau'!C127="LV","Langue vivante",IF('EDT-1niveau'!C127="APC","Activ. pédag. complémentaires",""))))))))))))))))))))))))))</f>
        <v/>
      </c>
      <c r="G123" s="14" t="str">
        <f t="shared" si="6"/>
        <v/>
      </c>
      <c r="H123" s="100" t="str">
        <f>'EDT-1niveau'!D127</f>
        <v/>
      </c>
      <c r="I123" s="14" t="str">
        <f>IF('EDT-1niveau'!D127="O","FRANCAIS"&amp;CHAR(10)&amp;"Orthographe",IF('EDT-1niveau'!D127="rec","RECREATION",IF('EDT-1niveau'!D127="p","Pause méridienne",IF('EDT-1niveau'!D127="G","FRANCAIS"&amp;CHAR(10)&amp;"Grammaire",IF('EDT-1niveau'!D127="E","FRANCAIS"&amp;CHAR(10)&amp;"Ecriture",IF('EDT-1niveau'!D127="M","MATHEMATIQUES",IF('EDT-1niveau'!D127="F","FRANCAIS",IF('EDT-1niveau'!D127="LC","FRANCAIS"&amp;CHAR(10)&amp;"Lecture et comp. de l'écrit",IF('EDT-1niveau'!D127="CLA","FRANCAIS"&amp;CHAR(10)&amp;"Culture littéraire et artistique",IF('EDT-1niveau'!D127="LO","FRANCAIS"&amp;CHAR(10)&amp;"Langage oral",IF('EDT-1niveau'!D127="L","FRANCAIS"&amp;CHAR(10)&amp;"Lexique",IF('EDT-1niveau'!D127="CM","MATHEMATIQUES"&amp;CHAR(10)&amp;"Calcul mental",IF('EDT-1niveau'!D127="GM","MATHEMATIQUES"&amp;CHAR(10)&amp;"Grandeurs et mesures",IF('EDT-1niveau'!D127="NC","MATHEMATIQUES"&amp;CHAR(10)&amp;"Nombres et calculs",IF('EDT-1niveau'!D127="EG","MATHEMATIQUES"&amp;CHAR(10)&amp;"Espace et Géométrie",IF('EDT-1niveau'!D127="S","Sciences et technologie",IF('EDT-1niveau'!D127="H","Histoire",IF('EDT-1niveau'!D127="Geo","Géographie",IF('EDT-1niveau'!D127="EMC","Enseig. mor. et civ.",IF('EDT-1niveau'!D127="EPS","Educ. phys. et sportive",IF('EDT-1niveau'!D127="EM","Educ. musicale",IF('EDT-1niveau'!D127="AP","Arts plastiques",IF('EDT-1niveau'!D127="HDA","Hist. des arts",IF('EDT-1niveau'!D127="QM","Questionner le monde",IF('EDT-1niveau'!D127="LV","Langue vivante",IF('EDT-1niveau'!D127="APC","Activ. pédag. complémentaires",""))))))))))))))))))))))))))</f>
        <v/>
      </c>
      <c r="J123" s="14" t="str">
        <f t="shared" si="9"/>
        <v/>
      </c>
      <c r="K123" s="100" t="str">
        <f>'EDT-1niveau'!E127</f>
        <v/>
      </c>
      <c r="L123" s="14" t="str">
        <f>IF('EDT-1niveau'!E127="O","FRANCAIS"&amp;CHAR(10)&amp;"Orthographe",IF('EDT-1niveau'!E127="rec","RECREATION",IF('EDT-1niveau'!E127="p","Pause méridienne",IF('EDT-1niveau'!E127="G","FRANCAIS"&amp;CHAR(10)&amp;"Grammaire",IF('EDT-1niveau'!E127="E","FRANCAIS"&amp;CHAR(10)&amp;"Ecriture",IF('EDT-1niveau'!E127="M","MATHEMATIQUES",IF('EDT-1niveau'!E127="F","FRANCAIS",IF('EDT-1niveau'!E127="LC","FRANCAIS"&amp;CHAR(10)&amp;"Lecture et comp. de l'écrit",IF('EDT-1niveau'!E127="CLA","FRANCAIS"&amp;CHAR(10)&amp;"Culture littéraire et artistique",IF('EDT-1niveau'!E127="LO","FRANCAIS"&amp;CHAR(10)&amp;"Langage oral",IF('EDT-1niveau'!E127="L","FRANCAIS"&amp;CHAR(10)&amp;"Lexique",IF('EDT-1niveau'!E127="CM","MATHEMATIQUES"&amp;CHAR(10)&amp;"Calcul mental",IF('EDT-1niveau'!E127="GM","MATHEMATIQUES"&amp;CHAR(10)&amp;"Grandeurs et mesures",IF('EDT-1niveau'!E127="NC","MATHEMATIQUES"&amp;CHAR(10)&amp;"Nombres et calculs",IF('EDT-1niveau'!E127="EG","MATHEMATIQUES"&amp;CHAR(10)&amp;"Espace et Géométrie",IF('EDT-1niveau'!E127="S","Sciences et technologie",IF('EDT-1niveau'!E127="H","Histoire",IF('EDT-1niveau'!E127="Geo","Géographie",IF('EDT-1niveau'!E127="EMC","Enseig. mor. et civ.",IF('EDT-1niveau'!E127="EPS","Educ. phys. et sportive",IF('EDT-1niveau'!E127="EM","Educ. musicale",IF('EDT-1niveau'!E127="AP","Arts plastiques",IF('EDT-1niveau'!E127="HDA","Hist. des arts",IF('EDT-1niveau'!E127="QM","Questionner le monde",IF('EDT-1niveau'!E127="LV","Langue vivante",IF('EDT-1niveau'!E127="APC","Activ. pédag. complémentaires",""))))))))))))))))))))))))))</f>
        <v/>
      </c>
      <c r="M123" s="14" t="str">
        <f t="shared" si="7"/>
        <v/>
      </c>
      <c r="N123" s="100" t="str">
        <f>'EDT-1niveau'!F127</f>
        <v/>
      </c>
      <c r="O123" s="14" t="str">
        <f>IF('EDT-1niveau'!F127="O","FRANCAIS"&amp;CHAR(10)&amp;"Orthographe",IF('EDT-1niveau'!F127="rec","RECREATION",IF('EDT-1niveau'!F127="p","Pause méridienne",IF('EDT-1niveau'!F127="G","FRANCAIS"&amp;CHAR(10)&amp;"Grammaire",IF('EDT-1niveau'!F127="E","FRANCAIS"&amp;CHAR(10)&amp;"Ecriture",IF('EDT-1niveau'!F127="M","MATHEMATIQUES",IF('EDT-1niveau'!F127="F","FRANCAIS",IF('EDT-1niveau'!F127="LC","FRANCAIS"&amp;CHAR(10)&amp;"Lecture et comp. de l'écrit",IF('EDT-1niveau'!F127="CLA","FRANCAIS"&amp;CHAR(10)&amp;"Culture littéraire et artistique",IF('EDT-1niveau'!F127="LO","FRANCAIS"&amp;CHAR(10)&amp;"Langage oral",IF('EDT-1niveau'!F127="L","FRANCAIS"&amp;CHAR(10)&amp;"Lexique",IF('EDT-1niveau'!F127="CM","MATHEMATIQUES"&amp;CHAR(10)&amp;"Calcul mental",IF('EDT-1niveau'!F127="GM","MATHEMATIQUES"&amp;CHAR(10)&amp;"Grandeurs et mesures",IF('EDT-1niveau'!F127="NC","MATHEMATIQUES"&amp;CHAR(10)&amp;"Nombres et calculs",IF('EDT-1niveau'!F127="EG","MATHEMATIQUES"&amp;CHAR(10)&amp;"Espace et Géométrie",IF('EDT-1niveau'!F127="S","Sciences et technologie",IF('EDT-1niveau'!F127="H","Histoire",IF('EDT-1niveau'!F127="Geo","Géographie",IF('EDT-1niveau'!F127="EMC","Enseig. mor. et civ.",IF('EDT-1niveau'!F127="EPS","Educ. phys. et sportive",IF('EDT-1niveau'!F127="EM","Educ. musicale",IF('EDT-1niveau'!F127="AP","Arts plastiques",IF('EDT-1niveau'!F127="HDA","Hist. des arts",IF('EDT-1niveau'!F127="QM","Questionner le monde",IF('EDT-1niveau'!F127="LV","Langue vivante",IF('EDT-1niveau'!F127="APC","Activ. pédag. complémentaires",""))))))))))))))))))))))))))</f>
        <v/>
      </c>
      <c r="P123" s="39" t="str">
        <f t="shared" si="8"/>
        <v/>
      </c>
    </row>
    <row r="124" spans="1:16" x14ac:dyDescent="0.3">
      <c r="A124" s="4" t="e">
        <f>IF('POUR COMMENCER'!$E$14&gt;=A123,A123+'POUR COMMENCER'!$H$29,"")</f>
        <v>#VALUE!</v>
      </c>
      <c r="B124" s="100" t="str">
        <f>'EDT-1niveau'!B128</f>
        <v/>
      </c>
      <c r="C124" s="14" t="str">
        <f>IF('EDT-1niveau'!B128="O","FRANCAIS"&amp;CHAR(10)&amp;"Orthographe",IF('EDT-1niveau'!B128="rec","RECREATION",IF('EDT-1niveau'!B128="p","Pause méridienne",IF('EDT-1niveau'!B128="G","FRANCAIS"&amp;CHAR(10)&amp;"Grammaire",IF('EDT-1niveau'!B128="E","FRANCAIS"&amp;CHAR(10)&amp;"Ecriture",IF('EDT-1niveau'!B128="M","MATHEMATIQUES",IF('EDT-1niveau'!B128="F","FRANCAIS",IF('EDT-1niveau'!B128="LC","FRANCAIS"&amp;CHAR(10)&amp;"Lecture et comp. de l'écrit",IF('EDT-1niveau'!B128="CLA","FRANCAIS"&amp;CHAR(10)&amp;"Culture littéraire et artistique",IF('EDT-1niveau'!B128="LO","FRANCAIS"&amp;CHAR(10)&amp;"Langage oral",IF('EDT-1niveau'!B128="L","FRANCAIS"&amp;CHAR(10)&amp;"Lexique",IF('EDT-1niveau'!B128="CM","MATHEMATIQUES"&amp;CHAR(10)&amp;"Calcul mental",IF('EDT-1niveau'!B128="GM","MATHEMATIQUES"&amp;CHAR(10)&amp;"Grandeurs et mesures",IF('EDT-1niveau'!B128="NC","MATHEMATIQUES"&amp;CHAR(10)&amp;"Nombres et calculs",IF('EDT-1niveau'!B128="EG","MATHEMATIQUES"&amp;CHAR(10)&amp;"Espace et Géométrie",IF('EDT-1niveau'!B128="S","Sciences et technologie",IF('EDT-1niveau'!B128="H","Histoire",IF('EDT-1niveau'!B128="Geo","Géographie",IF('EDT-1niveau'!B128="EMC","Enseig. mor. et civ.",IF('EDT-1niveau'!B128="EPS","Educ. phys. et sportive",IF('EDT-1niveau'!B128="EM","Educ. musicale",IF('EDT-1niveau'!B128="AP","Arts plastiques",IF('EDT-1niveau'!B128="HDA","Hist. des arts",IF('EDT-1niveau'!B128="QM","Questionner le monde",IF('EDT-1niveau'!B128="LV","Langue vivante",IF('EDT-1niveau'!B128="APC","Activ. pédag. complémentaires",""))))))))))))))))))))))))))</f>
        <v/>
      </c>
      <c r="D124" s="14" t="str">
        <f t="shared" si="5"/>
        <v/>
      </c>
      <c r="E124" s="100" t="str">
        <f>'EDT-1niveau'!C128</f>
        <v/>
      </c>
      <c r="F124" s="14" t="str">
        <f>IF('EDT-1niveau'!C128="O","FRANCAIS"&amp;CHAR(10)&amp;"Orthographe",IF('EDT-1niveau'!C128="rec","RECREATION",IF('EDT-1niveau'!C128="p","Pause méridienne",IF('EDT-1niveau'!C128="G","FRANCAIS"&amp;CHAR(10)&amp;"Grammaire",IF('EDT-1niveau'!C128="E","FRANCAIS"&amp;CHAR(10)&amp;"Ecriture",IF('EDT-1niveau'!C128="M","MATHEMATIQUES",IF('EDT-1niveau'!C128="F","FRANCAIS",IF('EDT-1niveau'!C128="LC","FRANCAIS"&amp;CHAR(10)&amp;"Lecture et comp. de l'écrit",IF('EDT-1niveau'!C128="CLA","FRANCAIS"&amp;CHAR(10)&amp;"Culture littéraire et artistique",IF('EDT-1niveau'!C128="LO","FRANCAIS"&amp;CHAR(10)&amp;"Langage oral",IF('EDT-1niveau'!C128="L","FRANCAIS"&amp;CHAR(10)&amp;"Lexique",IF('EDT-1niveau'!C128="CM","MATHEMATIQUES"&amp;CHAR(10)&amp;"Calcul mental",IF('EDT-1niveau'!C128="GM","MATHEMATIQUES"&amp;CHAR(10)&amp;"Grandeurs et mesures",IF('EDT-1niveau'!C128="NC","MATHEMATIQUES"&amp;CHAR(10)&amp;"Nombres et calculs",IF('EDT-1niveau'!C128="EG","MATHEMATIQUES"&amp;CHAR(10)&amp;"Espace et Géométrie",IF('EDT-1niveau'!C128="S","Sciences et technologie",IF('EDT-1niveau'!C128="H","Histoire",IF('EDT-1niveau'!C128="Geo","Géographie",IF('EDT-1niveau'!C128="EMC","Enseig. mor. et civ.",IF('EDT-1niveau'!C128="EPS","Educ. phys. et sportive",IF('EDT-1niveau'!C128="EM","Educ. musicale",IF('EDT-1niveau'!C128="AP","Arts plastiques",IF('EDT-1niveau'!C128="HDA","Hist. des arts",IF('EDT-1niveau'!C128="QM","Questionner le monde",IF('EDT-1niveau'!C128="LV","Langue vivante",IF('EDT-1niveau'!C128="APC","Activ. pédag. complémentaires",""))))))))))))))))))))))))))</f>
        <v/>
      </c>
      <c r="G124" s="14" t="str">
        <f t="shared" si="6"/>
        <v/>
      </c>
      <c r="H124" s="100" t="str">
        <f>'EDT-1niveau'!D128</f>
        <v/>
      </c>
      <c r="I124" s="14" t="str">
        <f>IF('EDT-1niveau'!D128="O","FRANCAIS"&amp;CHAR(10)&amp;"Orthographe",IF('EDT-1niveau'!D128="rec","RECREATION",IF('EDT-1niveau'!D128="p","Pause méridienne",IF('EDT-1niveau'!D128="G","FRANCAIS"&amp;CHAR(10)&amp;"Grammaire",IF('EDT-1niveau'!D128="E","FRANCAIS"&amp;CHAR(10)&amp;"Ecriture",IF('EDT-1niveau'!D128="M","MATHEMATIQUES",IF('EDT-1niveau'!D128="F","FRANCAIS",IF('EDT-1niveau'!D128="LC","FRANCAIS"&amp;CHAR(10)&amp;"Lecture et comp. de l'écrit",IF('EDT-1niveau'!D128="CLA","FRANCAIS"&amp;CHAR(10)&amp;"Culture littéraire et artistique",IF('EDT-1niveau'!D128="LO","FRANCAIS"&amp;CHAR(10)&amp;"Langage oral",IF('EDT-1niveau'!D128="L","FRANCAIS"&amp;CHAR(10)&amp;"Lexique",IF('EDT-1niveau'!D128="CM","MATHEMATIQUES"&amp;CHAR(10)&amp;"Calcul mental",IF('EDT-1niveau'!D128="GM","MATHEMATIQUES"&amp;CHAR(10)&amp;"Grandeurs et mesures",IF('EDT-1niveau'!D128="NC","MATHEMATIQUES"&amp;CHAR(10)&amp;"Nombres et calculs",IF('EDT-1niveau'!D128="EG","MATHEMATIQUES"&amp;CHAR(10)&amp;"Espace et Géométrie",IF('EDT-1niveau'!D128="S","Sciences et technologie",IF('EDT-1niveau'!D128="H","Histoire",IF('EDT-1niveau'!D128="Geo","Géographie",IF('EDT-1niveau'!D128="EMC","Enseig. mor. et civ.",IF('EDT-1niveau'!D128="EPS","Educ. phys. et sportive",IF('EDT-1niveau'!D128="EM","Educ. musicale",IF('EDT-1niveau'!D128="AP","Arts plastiques",IF('EDT-1niveau'!D128="HDA","Hist. des arts",IF('EDT-1niveau'!D128="QM","Questionner le monde",IF('EDT-1niveau'!D128="LV","Langue vivante",IF('EDT-1niveau'!D128="APC","Activ. pédag. complémentaires",""))))))))))))))))))))))))))</f>
        <v/>
      </c>
      <c r="J124" s="14" t="str">
        <f t="shared" si="9"/>
        <v/>
      </c>
      <c r="K124" s="100" t="str">
        <f>'EDT-1niveau'!E128</f>
        <v/>
      </c>
      <c r="L124" s="14" t="str">
        <f>IF('EDT-1niveau'!E128="O","FRANCAIS"&amp;CHAR(10)&amp;"Orthographe",IF('EDT-1niveau'!E128="rec","RECREATION",IF('EDT-1niveau'!E128="p","Pause méridienne",IF('EDT-1niveau'!E128="G","FRANCAIS"&amp;CHAR(10)&amp;"Grammaire",IF('EDT-1niveau'!E128="E","FRANCAIS"&amp;CHAR(10)&amp;"Ecriture",IF('EDT-1niveau'!E128="M","MATHEMATIQUES",IF('EDT-1niveau'!E128="F","FRANCAIS",IF('EDT-1niveau'!E128="LC","FRANCAIS"&amp;CHAR(10)&amp;"Lecture et comp. de l'écrit",IF('EDT-1niveau'!E128="CLA","FRANCAIS"&amp;CHAR(10)&amp;"Culture littéraire et artistique",IF('EDT-1niveau'!E128="LO","FRANCAIS"&amp;CHAR(10)&amp;"Langage oral",IF('EDT-1niveau'!E128="L","FRANCAIS"&amp;CHAR(10)&amp;"Lexique",IF('EDT-1niveau'!E128="CM","MATHEMATIQUES"&amp;CHAR(10)&amp;"Calcul mental",IF('EDT-1niveau'!E128="GM","MATHEMATIQUES"&amp;CHAR(10)&amp;"Grandeurs et mesures",IF('EDT-1niveau'!E128="NC","MATHEMATIQUES"&amp;CHAR(10)&amp;"Nombres et calculs",IF('EDT-1niveau'!E128="EG","MATHEMATIQUES"&amp;CHAR(10)&amp;"Espace et Géométrie",IF('EDT-1niveau'!E128="S","Sciences et technologie",IF('EDT-1niveau'!E128="H","Histoire",IF('EDT-1niveau'!E128="Geo","Géographie",IF('EDT-1niveau'!E128="EMC","Enseig. mor. et civ.",IF('EDT-1niveau'!E128="EPS","Educ. phys. et sportive",IF('EDT-1niveau'!E128="EM","Educ. musicale",IF('EDT-1niveau'!E128="AP","Arts plastiques",IF('EDT-1niveau'!E128="HDA","Hist. des arts",IF('EDT-1niveau'!E128="QM","Questionner le monde",IF('EDT-1niveau'!E128="LV","Langue vivante",IF('EDT-1niveau'!E128="APC","Activ. pédag. complémentaires",""))))))))))))))))))))))))))</f>
        <v/>
      </c>
      <c r="M124" s="14" t="str">
        <f t="shared" si="7"/>
        <v/>
      </c>
      <c r="N124" s="100" t="str">
        <f>'EDT-1niveau'!F128</f>
        <v/>
      </c>
      <c r="O124" s="14" t="str">
        <f>IF('EDT-1niveau'!F128="O","FRANCAIS"&amp;CHAR(10)&amp;"Orthographe",IF('EDT-1niveau'!F128="rec","RECREATION",IF('EDT-1niveau'!F128="p","Pause méridienne",IF('EDT-1niveau'!F128="G","FRANCAIS"&amp;CHAR(10)&amp;"Grammaire",IF('EDT-1niveau'!F128="E","FRANCAIS"&amp;CHAR(10)&amp;"Ecriture",IF('EDT-1niveau'!F128="M","MATHEMATIQUES",IF('EDT-1niveau'!F128="F","FRANCAIS",IF('EDT-1niveau'!F128="LC","FRANCAIS"&amp;CHAR(10)&amp;"Lecture et comp. de l'écrit",IF('EDT-1niveau'!F128="CLA","FRANCAIS"&amp;CHAR(10)&amp;"Culture littéraire et artistique",IF('EDT-1niveau'!F128="LO","FRANCAIS"&amp;CHAR(10)&amp;"Langage oral",IF('EDT-1niveau'!F128="L","FRANCAIS"&amp;CHAR(10)&amp;"Lexique",IF('EDT-1niveau'!F128="CM","MATHEMATIQUES"&amp;CHAR(10)&amp;"Calcul mental",IF('EDT-1niveau'!F128="GM","MATHEMATIQUES"&amp;CHAR(10)&amp;"Grandeurs et mesures",IF('EDT-1niveau'!F128="NC","MATHEMATIQUES"&amp;CHAR(10)&amp;"Nombres et calculs",IF('EDT-1niveau'!F128="EG","MATHEMATIQUES"&amp;CHAR(10)&amp;"Espace et Géométrie",IF('EDT-1niveau'!F128="S","Sciences et technologie",IF('EDT-1niveau'!F128="H","Histoire",IF('EDT-1niveau'!F128="Geo","Géographie",IF('EDT-1niveau'!F128="EMC","Enseig. mor. et civ.",IF('EDT-1niveau'!F128="EPS","Educ. phys. et sportive",IF('EDT-1niveau'!F128="EM","Educ. musicale",IF('EDT-1niveau'!F128="AP","Arts plastiques",IF('EDT-1niveau'!F128="HDA","Hist. des arts",IF('EDT-1niveau'!F128="QM","Questionner le monde",IF('EDT-1niveau'!F128="LV","Langue vivante",IF('EDT-1niveau'!F128="APC","Activ. pédag. complémentaires",""))))))))))))))))))))))))))</f>
        <v/>
      </c>
      <c r="P124" s="39" t="str">
        <f t="shared" si="8"/>
        <v/>
      </c>
    </row>
    <row r="125" spans="1:16" x14ac:dyDescent="0.3">
      <c r="A125" s="4" t="e">
        <f>IF('POUR COMMENCER'!$E$14&gt;=A124,A124+'POUR COMMENCER'!$H$29,"")</f>
        <v>#VALUE!</v>
      </c>
      <c r="B125" s="100" t="str">
        <f>'EDT-1niveau'!B129</f>
        <v/>
      </c>
      <c r="C125" s="14" t="str">
        <f>IF('EDT-1niveau'!B129="O","FRANCAIS"&amp;CHAR(10)&amp;"Orthographe",IF('EDT-1niveau'!B129="rec","RECREATION",IF('EDT-1niveau'!B129="p","Pause méridienne",IF('EDT-1niveau'!B129="G","FRANCAIS"&amp;CHAR(10)&amp;"Grammaire",IF('EDT-1niveau'!B129="E","FRANCAIS"&amp;CHAR(10)&amp;"Ecriture",IF('EDT-1niveau'!B129="M","MATHEMATIQUES",IF('EDT-1niveau'!B129="F","FRANCAIS",IF('EDT-1niveau'!B129="LC","FRANCAIS"&amp;CHAR(10)&amp;"Lecture et comp. de l'écrit",IF('EDT-1niveau'!B129="CLA","FRANCAIS"&amp;CHAR(10)&amp;"Culture littéraire et artistique",IF('EDT-1niveau'!B129="LO","FRANCAIS"&amp;CHAR(10)&amp;"Langage oral",IF('EDT-1niveau'!B129="L","FRANCAIS"&amp;CHAR(10)&amp;"Lexique",IF('EDT-1niveau'!B129="CM","MATHEMATIQUES"&amp;CHAR(10)&amp;"Calcul mental",IF('EDT-1niveau'!B129="GM","MATHEMATIQUES"&amp;CHAR(10)&amp;"Grandeurs et mesures",IF('EDT-1niveau'!B129="NC","MATHEMATIQUES"&amp;CHAR(10)&amp;"Nombres et calculs",IF('EDT-1niveau'!B129="EG","MATHEMATIQUES"&amp;CHAR(10)&amp;"Espace et Géométrie",IF('EDT-1niveau'!B129="S","Sciences et technologie",IF('EDT-1niveau'!B129="H","Histoire",IF('EDT-1niveau'!B129="Geo","Géographie",IF('EDT-1niveau'!B129="EMC","Enseig. mor. et civ.",IF('EDT-1niveau'!B129="EPS","Educ. phys. et sportive",IF('EDT-1niveau'!B129="EM","Educ. musicale",IF('EDT-1niveau'!B129="AP","Arts plastiques",IF('EDT-1niveau'!B129="HDA","Hist. des arts",IF('EDT-1niveau'!B129="QM","Questionner le monde",IF('EDT-1niveau'!B129="LV","Langue vivante",IF('EDT-1niveau'!B129="APC","Activ. pédag. complémentaires",""))))))))))))))))))))))))))</f>
        <v/>
      </c>
      <c r="D125" s="14" t="str">
        <f t="shared" si="5"/>
        <v/>
      </c>
      <c r="E125" s="100" t="str">
        <f>'EDT-1niveau'!C129</f>
        <v/>
      </c>
      <c r="F125" s="14" t="str">
        <f>IF('EDT-1niveau'!C129="O","FRANCAIS"&amp;CHAR(10)&amp;"Orthographe",IF('EDT-1niveau'!C129="rec","RECREATION",IF('EDT-1niveau'!C129="p","Pause méridienne",IF('EDT-1niveau'!C129="G","FRANCAIS"&amp;CHAR(10)&amp;"Grammaire",IF('EDT-1niveau'!C129="E","FRANCAIS"&amp;CHAR(10)&amp;"Ecriture",IF('EDT-1niveau'!C129="M","MATHEMATIQUES",IF('EDT-1niveau'!C129="F","FRANCAIS",IF('EDT-1niveau'!C129="LC","FRANCAIS"&amp;CHAR(10)&amp;"Lecture et comp. de l'écrit",IF('EDT-1niveau'!C129="CLA","FRANCAIS"&amp;CHAR(10)&amp;"Culture littéraire et artistique",IF('EDT-1niveau'!C129="LO","FRANCAIS"&amp;CHAR(10)&amp;"Langage oral",IF('EDT-1niveau'!C129="L","FRANCAIS"&amp;CHAR(10)&amp;"Lexique",IF('EDT-1niveau'!C129="CM","MATHEMATIQUES"&amp;CHAR(10)&amp;"Calcul mental",IF('EDT-1niveau'!C129="GM","MATHEMATIQUES"&amp;CHAR(10)&amp;"Grandeurs et mesures",IF('EDT-1niveau'!C129="NC","MATHEMATIQUES"&amp;CHAR(10)&amp;"Nombres et calculs",IF('EDT-1niveau'!C129="EG","MATHEMATIQUES"&amp;CHAR(10)&amp;"Espace et Géométrie",IF('EDT-1niveau'!C129="S","Sciences et technologie",IF('EDT-1niveau'!C129="H","Histoire",IF('EDT-1niveau'!C129="Geo","Géographie",IF('EDT-1niveau'!C129="EMC","Enseig. mor. et civ.",IF('EDT-1niveau'!C129="EPS","Educ. phys. et sportive",IF('EDT-1niveau'!C129="EM","Educ. musicale",IF('EDT-1niveau'!C129="AP","Arts plastiques",IF('EDT-1niveau'!C129="HDA","Hist. des arts",IF('EDT-1niveau'!C129="QM","Questionner le monde",IF('EDT-1niveau'!C129="LV","Langue vivante",IF('EDT-1niveau'!C129="APC","Activ. pédag. complémentaires",""))))))))))))))))))))))))))</f>
        <v/>
      </c>
      <c r="G125" s="14" t="str">
        <f t="shared" si="6"/>
        <v/>
      </c>
      <c r="H125" s="100" t="str">
        <f>'EDT-1niveau'!D129</f>
        <v/>
      </c>
      <c r="I125" s="14" t="str">
        <f>IF('EDT-1niveau'!D129="O","FRANCAIS"&amp;CHAR(10)&amp;"Orthographe",IF('EDT-1niveau'!D129="rec","RECREATION",IF('EDT-1niveau'!D129="p","Pause méridienne",IF('EDT-1niveau'!D129="G","FRANCAIS"&amp;CHAR(10)&amp;"Grammaire",IF('EDT-1niveau'!D129="E","FRANCAIS"&amp;CHAR(10)&amp;"Ecriture",IF('EDT-1niveau'!D129="M","MATHEMATIQUES",IF('EDT-1niveau'!D129="F","FRANCAIS",IF('EDT-1niveau'!D129="LC","FRANCAIS"&amp;CHAR(10)&amp;"Lecture et comp. de l'écrit",IF('EDT-1niveau'!D129="CLA","FRANCAIS"&amp;CHAR(10)&amp;"Culture littéraire et artistique",IF('EDT-1niveau'!D129="LO","FRANCAIS"&amp;CHAR(10)&amp;"Langage oral",IF('EDT-1niveau'!D129="L","FRANCAIS"&amp;CHAR(10)&amp;"Lexique",IF('EDT-1niveau'!D129="CM","MATHEMATIQUES"&amp;CHAR(10)&amp;"Calcul mental",IF('EDT-1niveau'!D129="GM","MATHEMATIQUES"&amp;CHAR(10)&amp;"Grandeurs et mesures",IF('EDT-1niveau'!D129="NC","MATHEMATIQUES"&amp;CHAR(10)&amp;"Nombres et calculs",IF('EDT-1niveau'!D129="EG","MATHEMATIQUES"&amp;CHAR(10)&amp;"Espace et Géométrie",IF('EDT-1niveau'!D129="S","Sciences et technologie",IF('EDT-1niveau'!D129="H","Histoire",IF('EDT-1niveau'!D129="Geo","Géographie",IF('EDT-1niveau'!D129="EMC","Enseig. mor. et civ.",IF('EDT-1niveau'!D129="EPS","Educ. phys. et sportive",IF('EDT-1niveau'!D129="EM","Educ. musicale",IF('EDT-1niveau'!D129="AP","Arts plastiques",IF('EDT-1niveau'!D129="HDA","Hist. des arts",IF('EDT-1niveau'!D129="QM","Questionner le monde",IF('EDT-1niveau'!D129="LV","Langue vivante",IF('EDT-1niveau'!D129="APC","Activ. pédag. complémentaires",""))))))))))))))))))))))))))</f>
        <v/>
      </c>
      <c r="J125" s="14" t="str">
        <f t="shared" si="9"/>
        <v/>
      </c>
      <c r="K125" s="100" t="str">
        <f>'EDT-1niveau'!E129</f>
        <v/>
      </c>
      <c r="L125" s="14" t="str">
        <f>IF('EDT-1niveau'!E129="O","FRANCAIS"&amp;CHAR(10)&amp;"Orthographe",IF('EDT-1niveau'!E129="rec","RECREATION",IF('EDT-1niveau'!E129="p","Pause méridienne",IF('EDT-1niveau'!E129="G","FRANCAIS"&amp;CHAR(10)&amp;"Grammaire",IF('EDT-1niveau'!E129="E","FRANCAIS"&amp;CHAR(10)&amp;"Ecriture",IF('EDT-1niveau'!E129="M","MATHEMATIQUES",IF('EDT-1niveau'!E129="F","FRANCAIS",IF('EDT-1niveau'!E129="LC","FRANCAIS"&amp;CHAR(10)&amp;"Lecture et comp. de l'écrit",IF('EDT-1niveau'!E129="CLA","FRANCAIS"&amp;CHAR(10)&amp;"Culture littéraire et artistique",IF('EDT-1niveau'!E129="LO","FRANCAIS"&amp;CHAR(10)&amp;"Langage oral",IF('EDT-1niveau'!E129="L","FRANCAIS"&amp;CHAR(10)&amp;"Lexique",IF('EDT-1niveau'!E129="CM","MATHEMATIQUES"&amp;CHAR(10)&amp;"Calcul mental",IF('EDT-1niveau'!E129="GM","MATHEMATIQUES"&amp;CHAR(10)&amp;"Grandeurs et mesures",IF('EDT-1niveau'!E129="NC","MATHEMATIQUES"&amp;CHAR(10)&amp;"Nombres et calculs",IF('EDT-1niveau'!E129="EG","MATHEMATIQUES"&amp;CHAR(10)&amp;"Espace et Géométrie",IF('EDT-1niveau'!E129="S","Sciences et technologie",IF('EDT-1niveau'!E129="H","Histoire",IF('EDT-1niveau'!E129="Geo","Géographie",IF('EDT-1niveau'!E129="EMC","Enseig. mor. et civ.",IF('EDT-1niveau'!E129="EPS","Educ. phys. et sportive",IF('EDT-1niveau'!E129="EM","Educ. musicale",IF('EDT-1niveau'!E129="AP","Arts plastiques",IF('EDT-1niveau'!E129="HDA","Hist. des arts",IF('EDT-1niveau'!E129="QM","Questionner le monde",IF('EDT-1niveau'!E129="LV","Langue vivante",IF('EDT-1niveau'!E129="APC","Activ. pédag. complémentaires",""))))))))))))))))))))))))))</f>
        <v/>
      </c>
      <c r="M125" s="14" t="str">
        <f t="shared" si="7"/>
        <v/>
      </c>
      <c r="N125" s="100" t="str">
        <f>'EDT-1niveau'!F129</f>
        <v/>
      </c>
      <c r="O125" s="14" t="str">
        <f>IF('EDT-1niveau'!F129="O","FRANCAIS"&amp;CHAR(10)&amp;"Orthographe",IF('EDT-1niveau'!F129="rec","RECREATION",IF('EDT-1niveau'!F129="p","Pause méridienne",IF('EDT-1niveau'!F129="G","FRANCAIS"&amp;CHAR(10)&amp;"Grammaire",IF('EDT-1niveau'!F129="E","FRANCAIS"&amp;CHAR(10)&amp;"Ecriture",IF('EDT-1niveau'!F129="M","MATHEMATIQUES",IF('EDT-1niveau'!F129="F","FRANCAIS",IF('EDT-1niveau'!F129="LC","FRANCAIS"&amp;CHAR(10)&amp;"Lecture et comp. de l'écrit",IF('EDT-1niveau'!F129="CLA","FRANCAIS"&amp;CHAR(10)&amp;"Culture littéraire et artistique",IF('EDT-1niveau'!F129="LO","FRANCAIS"&amp;CHAR(10)&amp;"Langage oral",IF('EDT-1niveau'!F129="L","FRANCAIS"&amp;CHAR(10)&amp;"Lexique",IF('EDT-1niveau'!F129="CM","MATHEMATIQUES"&amp;CHAR(10)&amp;"Calcul mental",IF('EDT-1niveau'!F129="GM","MATHEMATIQUES"&amp;CHAR(10)&amp;"Grandeurs et mesures",IF('EDT-1niveau'!F129="NC","MATHEMATIQUES"&amp;CHAR(10)&amp;"Nombres et calculs",IF('EDT-1niveau'!F129="EG","MATHEMATIQUES"&amp;CHAR(10)&amp;"Espace et Géométrie",IF('EDT-1niveau'!F129="S","Sciences et technologie",IF('EDT-1niveau'!F129="H","Histoire",IF('EDT-1niveau'!F129="Geo","Géographie",IF('EDT-1niveau'!F129="EMC","Enseig. mor. et civ.",IF('EDT-1niveau'!F129="EPS","Educ. phys. et sportive",IF('EDT-1niveau'!F129="EM","Educ. musicale",IF('EDT-1niveau'!F129="AP","Arts plastiques",IF('EDT-1niveau'!F129="HDA","Hist. des arts",IF('EDT-1niveau'!F129="QM","Questionner le monde",IF('EDT-1niveau'!F129="LV","Langue vivante",IF('EDT-1niveau'!F129="APC","Activ. pédag. complémentaires",""))))))))))))))))))))))))))</f>
        <v/>
      </c>
      <c r="P125" s="39" t="str">
        <f t="shared" si="8"/>
        <v/>
      </c>
    </row>
    <row r="126" spans="1:16" x14ac:dyDescent="0.3">
      <c r="A126" s="4" t="e">
        <f>IF('POUR COMMENCER'!$E$14&gt;=A125,A125+'POUR COMMENCER'!$H$29,"")</f>
        <v>#VALUE!</v>
      </c>
      <c r="B126" s="100" t="str">
        <f>'EDT-1niveau'!B130</f>
        <v/>
      </c>
      <c r="C126" s="14" t="str">
        <f>IF('EDT-1niveau'!B130="O","FRANCAIS"&amp;CHAR(10)&amp;"Orthographe",IF('EDT-1niveau'!B130="rec","RECREATION",IF('EDT-1niveau'!B130="p","Pause méridienne",IF('EDT-1niveau'!B130="G","FRANCAIS"&amp;CHAR(10)&amp;"Grammaire",IF('EDT-1niveau'!B130="E","FRANCAIS"&amp;CHAR(10)&amp;"Ecriture",IF('EDT-1niveau'!B130="M","MATHEMATIQUES",IF('EDT-1niveau'!B130="F","FRANCAIS",IF('EDT-1niveau'!B130="LC","FRANCAIS"&amp;CHAR(10)&amp;"Lecture et comp. de l'écrit",IF('EDT-1niveau'!B130="CLA","FRANCAIS"&amp;CHAR(10)&amp;"Culture littéraire et artistique",IF('EDT-1niveau'!B130="LO","FRANCAIS"&amp;CHAR(10)&amp;"Langage oral",IF('EDT-1niveau'!B130="L","FRANCAIS"&amp;CHAR(10)&amp;"Lexique",IF('EDT-1niveau'!B130="CM","MATHEMATIQUES"&amp;CHAR(10)&amp;"Calcul mental",IF('EDT-1niveau'!B130="GM","MATHEMATIQUES"&amp;CHAR(10)&amp;"Grandeurs et mesures",IF('EDT-1niveau'!B130="NC","MATHEMATIQUES"&amp;CHAR(10)&amp;"Nombres et calculs",IF('EDT-1niveau'!B130="EG","MATHEMATIQUES"&amp;CHAR(10)&amp;"Espace et Géométrie",IF('EDT-1niveau'!B130="S","Sciences et technologie",IF('EDT-1niveau'!B130="H","Histoire",IF('EDT-1niveau'!B130="Geo","Géographie",IF('EDT-1niveau'!B130="EMC","Enseig. mor. et civ.",IF('EDT-1niveau'!B130="EPS","Educ. phys. et sportive",IF('EDT-1niveau'!B130="EM","Educ. musicale",IF('EDT-1niveau'!B130="AP","Arts plastiques",IF('EDT-1niveau'!B130="HDA","Hist. des arts",IF('EDT-1niveau'!B130="QM","Questionner le monde",IF('EDT-1niveau'!B130="LV","Langue vivante",IF('EDT-1niveau'!B130="APC","Activ. pédag. complémentaires",""))))))))))))))))))))))))))</f>
        <v/>
      </c>
      <c r="D126" s="14" t="str">
        <f t="shared" si="5"/>
        <v/>
      </c>
      <c r="E126" s="100" t="str">
        <f>'EDT-1niveau'!C130</f>
        <v/>
      </c>
      <c r="F126" s="14" t="str">
        <f>IF('EDT-1niveau'!C130="O","FRANCAIS"&amp;CHAR(10)&amp;"Orthographe",IF('EDT-1niveau'!C130="rec","RECREATION",IF('EDT-1niveau'!C130="p","Pause méridienne",IF('EDT-1niveau'!C130="G","FRANCAIS"&amp;CHAR(10)&amp;"Grammaire",IF('EDT-1niveau'!C130="E","FRANCAIS"&amp;CHAR(10)&amp;"Ecriture",IF('EDT-1niveau'!C130="M","MATHEMATIQUES",IF('EDT-1niveau'!C130="F","FRANCAIS",IF('EDT-1niveau'!C130="LC","FRANCAIS"&amp;CHAR(10)&amp;"Lecture et comp. de l'écrit",IF('EDT-1niveau'!C130="CLA","FRANCAIS"&amp;CHAR(10)&amp;"Culture littéraire et artistique",IF('EDT-1niveau'!C130="LO","FRANCAIS"&amp;CHAR(10)&amp;"Langage oral",IF('EDT-1niveau'!C130="L","FRANCAIS"&amp;CHAR(10)&amp;"Lexique",IF('EDT-1niveau'!C130="CM","MATHEMATIQUES"&amp;CHAR(10)&amp;"Calcul mental",IF('EDT-1niveau'!C130="GM","MATHEMATIQUES"&amp;CHAR(10)&amp;"Grandeurs et mesures",IF('EDT-1niveau'!C130="NC","MATHEMATIQUES"&amp;CHAR(10)&amp;"Nombres et calculs",IF('EDT-1niveau'!C130="EG","MATHEMATIQUES"&amp;CHAR(10)&amp;"Espace et Géométrie",IF('EDT-1niveau'!C130="S","Sciences et technologie",IF('EDT-1niveau'!C130="H","Histoire",IF('EDT-1niveau'!C130="Geo","Géographie",IF('EDT-1niveau'!C130="EMC","Enseig. mor. et civ.",IF('EDT-1niveau'!C130="EPS","Educ. phys. et sportive",IF('EDT-1niveau'!C130="EM","Educ. musicale",IF('EDT-1niveau'!C130="AP","Arts plastiques",IF('EDT-1niveau'!C130="HDA","Hist. des arts",IF('EDT-1niveau'!C130="QM","Questionner le monde",IF('EDT-1niveau'!C130="LV","Langue vivante",IF('EDT-1niveau'!C130="APC","Activ. pédag. complémentaires",""))))))))))))))))))))))))))</f>
        <v/>
      </c>
      <c r="G126" s="14" t="str">
        <f t="shared" si="6"/>
        <v/>
      </c>
      <c r="H126" s="100" t="str">
        <f>'EDT-1niveau'!D130</f>
        <v/>
      </c>
      <c r="I126" s="14" t="str">
        <f>IF('EDT-1niveau'!D130="O","FRANCAIS"&amp;CHAR(10)&amp;"Orthographe",IF('EDT-1niveau'!D130="rec","RECREATION",IF('EDT-1niveau'!D130="p","Pause méridienne",IF('EDT-1niveau'!D130="G","FRANCAIS"&amp;CHAR(10)&amp;"Grammaire",IF('EDT-1niveau'!D130="E","FRANCAIS"&amp;CHAR(10)&amp;"Ecriture",IF('EDT-1niveau'!D130="M","MATHEMATIQUES",IF('EDT-1niveau'!D130="F","FRANCAIS",IF('EDT-1niveau'!D130="LC","FRANCAIS"&amp;CHAR(10)&amp;"Lecture et comp. de l'écrit",IF('EDT-1niveau'!D130="CLA","FRANCAIS"&amp;CHAR(10)&amp;"Culture littéraire et artistique",IF('EDT-1niveau'!D130="LO","FRANCAIS"&amp;CHAR(10)&amp;"Langage oral",IF('EDT-1niveau'!D130="L","FRANCAIS"&amp;CHAR(10)&amp;"Lexique",IF('EDT-1niveau'!D130="CM","MATHEMATIQUES"&amp;CHAR(10)&amp;"Calcul mental",IF('EDT-1niveau'!D130="GM","MATHEMATIQUES"&amp;CHAR(10)&amp;"Grandeurs et mesures",IF('EDT-1niveau'!D130="NC","MATHEMATIQUES"&amp;CHAR(10)&amp;"Nombres et calculs",IF('EDT-1niveau'!D130="EG","MATHEMATIQUES"&amp;CHAR(10)&amp;"Espace et Géométrie",IF('EDT-1niveau'!D130="S","Sciences et technologie",IF('EDT-1niveau'!D130="H","Histoire",IF('EDT-1niveau'!D130="Geo","Géographie",IF('EDT-1niveau'!D130="EMC","Enseig. mor. et civ.",IF('EDT-1niveau'!D130="EPS","Educ. phys. et sportive",IF('EDT-1niveau'!D130="EM","Educ. musicale",IF('EDT-1niveau'!D130="AP","Arts plastiques",IF('EDT-1niveau'!D130="HDA","Hist. des arts",IF('EDT-1niveau'!D130="QM","Questionner le monde",IF('EDT-1niveau'!D130="LV","Langue vivante",IF('EDT-1niveau'!D130="APC","Activ. pédag. complémentaires",""))))))))))))))))))))))))))</f>
        <v/>
      </c>
      <c r="J126" s="14" t="str">
        <f t="shared" si="9"/>
        <v/>
      </c>
      <c r="K126" s="100" t="str">
        <f>'EDT-1niveau'!E130</f>
        <v/>
      </c>
      <c r="L126" s="14" t="str">
        <f>IF('EDT-1niveau'!E130="O","FRANCAIS"&amp;CHAR(10)&amp;"Orthographe",IF('EDT-1niveau'!E130="rec","RECREATION",IF('EDT-1niveau'!E130="p","Pause méridienne",IF('EDT-1niveau'!E130="G","FRANCAIS"&amp;CHAR(10)&amp;"Grammaire",IF('EDT-1niveau'!E130="E","FRANCAIS"&amp;CHAR(10)&amp;"Ecriture",IF('EDT-1niveau'!E130="M","MATHEMATIQUES",IF('EDT-1niveau'!E130="F","FRANCAIS",IF('EDT-1niveau'!E130="LC","FRANCAIS"&amp;CHAR(10)&amp;"Lecture et comp. de l'écrit",IF('EDT-1niveau'!E130="CLA","FRANCAIS"&amp;CHAR(10)&amp;"Culture littéraire et artistique",IF('EDT-1niveau'!E130="LO","FRANCAIS"&amp;CHAR(10)&amp;"Langage oral",IF('EDT-1niveau'!E130="L","FRANCAIS"&amp;CHAR(10)&amp;"Lexique",IF('EDT-1niveau'!E130="CM","MATHEMATIQUES"&amp;CHAR(10)&amp;"Calcul mental",IF('EDT-1niveau'!E130="GM","MATHEMATIQUES"&amp;CHAR(10)&amp;"Grandeurs et mesures",IF('EDT-1niveau'!E130="NC","MATHEMATIQUES"&amp;CHAR(10)&amp;"Nombres et calculs",IF('EDT-1niveau'!E130="EG","MATHEMATIQUES"&amp;CHAR(10)&amp;"Espace et Géométrie",IF('EDT-1niveau'!E130="S","Sciences et technologie",IF('EDT-1niveau'!E130="H","Histoire",IF('EDT-1niveau'!E130="Geo","Géographie",IF('EDT-1niveau'!E130="EMC","Enseig. mor. et civ.",IF('EDT-1niveau'!E130="EPS","Educ. phys. et sportive",IF('EDT-1niveau'!E130="EM","Educ. musicale",IF('EDT-1niveau'!E130="AP","Arts plastiques",IF('EDT-1niveau'!E130="HDA","Hist. des arts",IF('EDT-1niveau'!E130="QM","Questionner le monde",IF('EDT-1niveau'!E130="LV","Langue vivante",IF('EDT-1niveau'!E130="APC","Activ. pédag. complémentaires",""))))))))))))))))))))))))))</f>
        <v/>
      </c>
      <c r="M126" s="14" t="str">
        <f t="shared" si="7"/>
        <v/>
      </c>
      <c r="N126" s="100" t="str">
        <f>'EDT-1niveau'!F130</f>
        <v/>
      </c>
      <c r="O126" s="14" t="str">
        <f>IF('EDT-1niveau'!F130="O","FRANCAIS"&amp;CHAR(10)&amp;"Orthographe",IF('EDT-1niveau'!F130="rec","RECREATION",IF('EDT-1niveau'!F130="p","Pause méridienne",IF('EDT-1niveau'!F130="G","FRANCAIS"&amp;CHAR(10)&amp;"Grammaire",IF('EDT-1niveau'!F130="E","FRANCAIS"&amp;CHAR(10)&amp;"Ecriture",IF('EDT-1niveau'!F130="M","MATHEMATIQUES",IF('EDT-1niveau'!F130="F","FRANCAIS",IF('EDT-1niveau'!F130="LC","FRANCAIS"&amp;CHAR(10)&amp;"Lecture et comp. de l'écrit",IF('EDT-1niveau'!F130="CLA","FRANCAIS"&amp;CHAR(10)&amp;"Culture littéraire et artistique",IF('EDT-1niveau'!F130="LO","FRANCAIS"&amp;CHAR(10)&amp;"Langage oral",IF('EDT-1niveau'!F130="L","FRANCAIS"&amp;CHAR(10)&amp;"Lexique",IF('EDT-1niveau'!F130="CM","MATHEMATIQUES"&amp;CHAR(10)&amp;"Calcul mental",IF('EDT-1niveau'!F130="GM","MATHEMATIQUES"&amp;CHAR(10)&amp;"Grandeurs et mesures",IF('EDT-1niveau'!F130="NC","MATHEMATIQUES"&amp;CHAR(10)&amp;"Nombres et calculs",IF('EDT-1niveau'!F130="EG","MATHEMATIQUES"&amp;CHAR(10)&amp;"Espace et Géométrie",IF('EDT-1niveau'!F130="S","Sciences et technologie",IF('EDT-1niveau'!F130="H","Histoire",IF('EDT-1niveau'!F130="Geo","Géographie",IF('EDT-1niveau'!F130="EMC","Enseig. mor. et civ.",IF('EDT-1niveau'!F130="EPS","Educ. phys. et sportive",IF('EDT-1niveau'!F130="EM","Educ. musicale",IF('EDT-1niveau'!F130="AP","Arts plastiques",IF('EDT-1niveau'!F130="HDA","Hist. des arts",IF('EDT-1niveau'!F130="QM","Questionner le monde",IF('EDT-1niveau'!F130="LV","Langue vivante",IF('EDT-1niveau'!F130="APC","Activ. pédag. complémentaires",""))))))))))))))))))))))))))</f>
        <v/>
      </c>
      <c r="P126" s="39" t="str">
        <f t="shared" si="8"/>
        <v/>
      </c>
    </row>
    <row r="127" spans="1:16" x14ac:dyDescent="0.3">
      <c r="A127" s="4" t="e">
        <f>IF('POUR COMMENCER'!$E$14&gt;=A126,A126+'POUR COMMENCER'!$H$29,"")</f>
        <v>#VALUE!</v>
      </c>
      <c r="B127" s="100" t="str">
        <f>'EDT-1niveau'!B131</f>
        <v/>
      </c>
      <c r="C127" s="14" t="str">
        <f>IF('EDT-1niveau'!B131="O","FRANCAIS"&amp;CHAR(10)&amp;"Orthographe",IF('EDT-1niveau'!B131="rec","RECREATION",IF('EDT-1niveau'!B131="p","Pause méridienne",IF('EDT-1niveau'!B131="G","FRANCAIS"&amp;CHAR(10)&amp;"Grammaire",IF('EDT-1niveau'!B131="E","FRANCAIS"&amp;CHAR(10)&amp;"Ecriture",IF('EDT-1niveau'!B131="M","MATHEMATIQUES",IF('EDT-1niveau'!B131="F","FRANCAIS",IF('EDT-1niveau'!B131="LC","FRANCAIS"&amp;CHAR(10)&amp;"Lecture et comp. de l'écrit",IF('EDT-1niveau'!B131="CLA","FRANCAIS"&amp;CHAR(10)&amp;"Culture littéraire et artistique",IF('EDT-1niveau'!B131="LO","FRANCAIS"&amp;CHAR(10)&amp;"Langage oral",IF('EDT-1niveau'!B131="L","FRANCAIS"&amp;CHAR(10)&amp;"Lexique",IF('EDT-1niveau'!B131="CM","MATHEMATIQUES"&amp;CHAR(10)&amp;"Calcul mental",IF('EDT-1niveau'!B131="GM","MATHEMATIQUES"&amp;CHAR(10)&amp;"Grandeurs et mesures",IF('EDT-1niveau'!B131="NC","MATHEMATIQUES"&amp;CHAR(10)&amp;"Nombres et calculs",IF('EDT-1niveau'!B131="EG","MATHEMATIQUES"&amp;CHAR(10)&amp;"Espace et Géométrie",IF('EDT-1niveau'!B131="S","Sciences et technologie",IF('EDT-1niveau'!B131="H","Histoire",IF('EDT-1niveau'!B131="Geo","Géographie",IF('EDT-1niveau'!B131="EMC","Enseig. mor. et civ.",IF('EDT-1niveau'!B131="EPS","Educ. phys. et sportive",IF('EDT-1niveau'!B131="EM","Educ. musicale",IF('EDT-1niveau'!B131="AP","Arts plastiques",IF('EDT-1niveau'!B131="HDA","Hist. des arts",IF('EDT-1niveau'!B131="QM","Questionner le monde",IF('EDT-1niveau'!B131="LV","Langue vivante",IF('EDT-1niveau'!B131="APC","Activ. pédag. complémentaires",""))))))))))))))))))))))))))</f>
        <v/>
      </c>
      <c r="D127" s="14" t="str">
        <f t="shared" si="5"/>
        <v/>
      </c>
      <c r="E127" s="100" t="str">
        <f>'EDT-1niveau'!C131</f>
        <v/>
      </c>
      <c r="F127" s="14" t="str">
        <f>IF('EDT-1niveau'!C131="O","FRANCAIS"&amp;CHAR(10)&amp;"Orthographe",IF('EDT-1niveau'!C131="rec","RECREATION",IF('EDT-1niveau'!C131="p","Pause méridienne",IF('EDT-1niveau'!C131="G","FRANCAIS"&amp;CHAR(10)&amp;"Grammaire",IF('EDT-1niveau'!C131="E","FRANCAIS"&amp;CHAR(10)&amp;"Ecriture",IF('EDT-1niveau'!C131="M","MATHEMATIQUES",IF('EDT-1niveau'!C131="F","FRANCAIS",IF('EDT-1niveau'!C131="LC","FRANCAIS"&amp;CHAR(10)&amp;"Lecture et comp. de l'écrit",IF('EDT-1niveau'!C131="CLA","FRANCAIS"&amp;CHAR(10)&amp;"Culture littéraire et artistique",IF('EDT-1niveau'!C131="LO","FRANCAIS"&amp;CHAR(10)&amp;"Langage oral",IF('EDT-1niveau'!C131="L","FRANCAIS"&amp;CHAR(10)&amp;"Lexique",IF('EDT-1niveau'!C131="CM","MATHEMATIQUES"&amp;CHAR(10)&amp;"Calcul mental",IF('EDT-1niveau'!C131="GM","MATHEMATIQUES"&amp;CHAR(10)&amp;"Grandeurs et mesures",IF('EDT-1niveau'!C131="NC","MATHEMATIQUES"&amp;CHAR(10)&amp;"Nombres et calculs",IF('EDT-1niveau'!C131="EG","MATHEMATIQUES"&amp;CHAR(10)&amp;"Espace et Géométrie",IF('EDT-1niveau'!C131="S","Sciences et technologie",IF('EDT-1niveau'!C131="H","Histoire",IF('EDT-1niveau'!C131="Geo","Géographie",IF('EDT-1niveau'!C131="EMC","Enseig. mor. et civ.",IF('EDT-1niveau'!C131="EPS","Educ. phys. et sportive",IF('EDT-1niveau'!C131="EM","Educ. musicale",IF('EDT-1niveau'!C131="AP","Arts plastiques",IF('EDT-1niveau'!C131="HDA","Hist. des arts",IF('EDT-1niveau'!C131="QM","Questionner le monde",IF('EDT-1niveau'!C131="LV","Langue vivante",IF('EDT-1niveau'!C131="APC","Activ. pédag. complémentaires",""))))))))))))))))))))))))))</f>
        <v/>
      </c>
      <c r="G127" s="14" t="str">
        <f t="shared" si="6"/>
        <v/>
      </c>
      <c r="H127" s="100" t="str">
        <f>'EDT-1niveau'!D131</f>
        <v/>
      </c>
      <c r="I127" s="14" t="str">
        <f>IF('EDT-1niveau'!D131="O","FRANCAIS"&amp;CHAR(10)&amp;"Orthographe",IF('EDT-1niveau'!D131="rec","RECREATION",IF('EDT-1niveau'!D131="p","Pause méridienne",IF('EDT-1niveau'!D131="G","FRANCAIS"&amp;CHAR(10)&amp;"Grammaire",IF('EDT-1niveau'!D131="E","FRANCAIS"&amp;CHAR(10)&amp;"Ecriture",IF('EDT-1niveau'!D131="M","MATHEMATIQUES",IF('EDT-1niveau'!D131="F","FRANCAIS",IF('EDT-1niveau'!D131="LC","FRANCAIS"&amp;CHAR(10)&amp;"Lecture et comp. de l'écrit",IF('EDT-1niveau'!D131="CLA","FRANCAIS"&amp;CHAR(10)&amp;"Culture littéraire et artistique",IF('EDT-1niveau'!D131="LO","FRANCAIS"&amp;CHAR(10)&amp;"Langage oral",IF('EDT-1niveau'!D131="L","FRANCAIS"&amp;CHAR(10)&amp;"Lexique",IF('EDT-1niveau'!D131="CM","MATHEMATIQUES"&amp;CHAR(10)&amp;"Calcul mental",IF('EDT-1niveau'!D131="GM","MATHEMATIQUES"&amp;CHAR(10)&amp;"Grandeurs et mesures",IF('EDT-1niveau'!D131="NC","MATHEMATIQUES"&amp;CHAR(10)&amp;"Nombres et calculs",IF('EDT-1niveau'!D131="EG","MATHEMATIQUES"&amp;CHAR(10)&amp;"Espace et Géométrie",IF('EDT-1niveau'!D131="S","Sciences et technologie",IF('EDT-1niveau'!D131="H","Histoire",IF('EDT-1niveau'!D131="Geo","Géographie",IF('EDT-1niveau'!D131="EMC","Enseig. mor. et civ.",IF('EDT-1niveau'!D131="EPS","Educ. phys. et sportive",IF('EDT-1niveau'!D131="EM","Educ. musicale",IF('EDT-1niveau'!D131="AP","Arts plastiques",IF('EDT-1niveau'!D131="HDA","Hist. des arts",IF('EDT-1niveau'!D131="QM","Questionner le monde",IF('EDT-1niveau'!D131="LV","Langue vivante",IF('EDT-1niveau'!D131="APC","Activ. pédag. complémentaires",""))))))))))))))))))))))))))</f>
        <v/>
      </c>
      <c r="J127" s="14" t="str">
        <f t="shared" si="9"/>
        <v/>
      </c>
      <c r="K127" s="100" t="str">
        <f>'EDT-1niveau'!E131</f>
        <v/>
      </c>
      <c r="L127" s="14" t="str">
        <f>IF('EDT-1niveau'!E131="O","FRANCAIS"&amp;CHAR(10)&amp;"Orthographe",IF('EDT-1niveau'!E131="rec","RECREATION",IF('EDT-1niveau'!E131="p","Pause méridienne",IF('EDT-1niveau'!E131="G","FRANCAIS"&amp;CHAR(10)&amp;"Grammaire",IF('EDT-1niveau'!E131="E","FRANCAIS"&amp;CHAR(10)&amp;"Ecriture",IF('EDT-1niveau'!E131="M","MATHEMATIQUES",IF('EDT-1niveau'!E131="F","FRANCAIS",IF('EDT-1niveau'!E131="LC","FRANCAIS"&amp;CHAR(10)&amp;"Lecture et comp. de l'écrit",IF('EDT-1niveau'!E131="CLA","FRANCAIS"&amp;CHAR(10)&amp;"Culture littéraire et artistique",IF('EDT-1niveau'!E131="LO","FRANCAIS"&amp;CHAR(10)&amp;"Langage oral",IF('EDT-1niveau'!E131="L","FRANCAIS"&amp;CHAR(10)&amp;"Lexique",IF('EDT-1niveau'!E131="CM","MATHEMATIQUES"&amp;CHAR(10)&amp;"Calcul mental",IF('EDT-1niveau'!E131="GM","MATHEMATIQUES"&amp;CHAR(10)&amp;"Grandeurs et mesures",IF('EDT-1niveau'!E131="NC","MATHEMATIQUES"&amp;CHAR(10)&amp;"Nombres et calculs",IF('EDT-1niveau'!E131="EG","MATHEMATIQUES"&amp;CHAR(10)&amp;"Espace et Géométrie",IF('EDT-1niveau'!E131="S","Sciences et technologie",IF('EDT-1niveau'!E131="H","Histoire",IF('EDT-1niveau'!E131="Geo","Géographie",IF('EDT-1niveau'!E131="EMC","Enseig. mor. et civ.",IF('EDT-1niveau'!E131="EPS","Educ. phys. et sportive",IF('EDT-1niveau'!E131="EM","Educ. musicale",IF('EDT-1niveau'!E131="AP","Arts plastiques",IF('EDT-1niveau'!E131="HDA","Hist. des arts",IF('EDT-1niveau'!E131="QM","Questionner le monde",IF('EDT-1niveau'!E131="LV","Langue vivante",IF('EDT-1niveau'!E131="APC","Activ. pédag. complémentaires",""))))))))))))))))))))))))))</f>
        <v/>
      </c>
      <c r="M127" s="14" t="str">
        <f t="shared" si="7"/>
        <v/>
      </c>
      <c r="N127" s="100" t="str">
        <f>'EDT-1niveau'!F131</f>
        <v/>
      </c>
      <c r="O127" s="14" t="str">
        <f>IF('EDT-1niveau'!F131="O","FRANCAIS"&amp;CHAR(10)&amp;"Orthographe",IF('EDT-1niveau'!F131="rec","RECREATION",IF('EDT-1niveau'!F131="p","Pause méridienne",IF('EDT-1niveau'!F131="G","FRANCAIS"&amp;CHAR(10)&amp;"Grammaire",IF('EDT-1niveau'!F131="E","FRANCAIS"&amp;CHAR(10)&amp;"Ecriture",IF('EDT-1niveau'!F131="M","MATHEMATIQUES",IF('EDT-1niveau'!F131="F","FRANCAIS",IF('EDT-1niveau'!F131="LC","FRANCAIS"&amp;CHAR(10)&amp;"Lecture et comp. de l'écrit",IF('EDT-1niveau'!F131="CLA","FRANCAIS"&amp;CHAR(10)&amp;"Culture littéraire et artistique",IF('EDT-1niveau'!F131="LO","FRANCAIS"&amp;CHAR(10)&amp;"Langage oral",IF('EDT-1niveau'!F131="L","FRANCAIS"&amp;CHAR(10)&amp;"Lexique",IF('EDT-1niveau'!F131="CM","MATHEMATIQUES"&amp;CHAR(10)&amp;"Calcul mental",IF('EDT-1niveau'!F131="GM","MATHEMATIQUES"&amp;CHAR(10)&amp;"Grandeurs et mesures",IF('EDT-1niveau'!F131="NC","MATHEMATIQUES"&amp;CHAR(10)&amp;"Nombres et calculs",IF('EDT-1niveau'!F131="EG","MATHEMATIQUES"&amp;CHAR(10)&amp;"Espace et Géométrie",IF('EDT-1niveau'!F131="S","Sciences et technologie",IF('EDT-1niveau'!F131="H","Histoire",IF('EDT-1niveau'!F131="Geo","Géographie",IF('EDT-1niveau'!F131="EMC","Enseig. mor. et civ.",IF('EDT-1niveau'!F131="EPS","Educ. phys. et sportive",IF('EDT-1niveau'!F131="EM","Educ. musicale",IF('EDT-1niveau'!F131="AP","Arts plastiques",IF('EDT-1niveau'!F131="HDA","Hist. des arts",IF('EDT-1niveau'!F131="QM","Questionner le monde",IF('EDT-1niveau'!F131="LV","Langue vivante",IF('EDT-1niveau'!F131="APC","Activ. pédag. complémentaires",""))))))))))))))))))))))))))</f>
        <v/>
      </c>
      <c r="P127" s="39" t="str">
        <f t="shared" si="8"/>
        <v/>
      </c>
    </row>
    <row r="128" spans="1:16" x14ac:dyDescent="0.3">
      <c r="A128" s="4" t="e">
        <f>IF('POUR COMMENCER'!$E$14&gt;=A127,A127+'POUR COMMENCER'!$H$29,"")</f>
        <v>#VALUE!</v>
      </c>
      <c r="B128" s="100" t="str">
        <f>'EDT-1niveau'!B132</f>
        <v/>
      </c>
      <c r="C128" s="14" t="str">
        <f>IF('EDT-1niveau'!B132="O","FRANCAIS"&amp;CHAR(10)&amp;"Orthographe",IF('EDT-1niveau'!B132="rec","RECREATION",IF('EDT-1niveau'!B132="p","Pause méridienne",IF('EDT-1niveau'!B132="G","FRANCAIS"&amp;CHAR(10)&amp;"Grammaire",IF('EDT-1niveau'!B132="E","FRANCAIS"&amp;CHAR(10)&amp;"Ecriture",IF('EDT-1niveau'!B132="M","MATHEMATIQUES",IF('EDT-1niveau'!B132="F","FRANCAIS",IF('EDT-1niveau'!B132="LC","FRANCAIS"&amp;CHAR(10)&amp;"Lecture et comp. de l'écrit",IF('EDT-1niveau'!B132="CLA","FRANCAIS"&amp;CHAR(10)&amp;"Culture littéraire et artistique",IF('EDT-1niveau'!B132="LO","FRANCAIS"&amp;CHAR(10)&amp;"Langage oral",IF('EDT-1niveau'!B132="L","FRANCAIS"&amp;CHAR(10)&amp;"Lexique",IF('EDT-1niveau'!B132="CM","MATHEMATIQUES"&amp;CHAR(10)&amp;"Calcul mental",IF('EDT-1niveau'!B132="GM","MATHEMATIQUES"&amp;CHAR(10)&amp;"Grandeurs et mesures",IF('EDT-1niveau'!B132="NC","MATHEMATIQUES"&amp;CHAR(10)&amp;"Nombres et calculs",IF('EDT-1niveau'!B132="EG","MATHEMATIQUES"&amp;CHAR(10)&amp;"Espace et Géométrie",IF('EDT-1niveau'!B132="S","Sciences et technologie",IF('EDT-1niveau'!B132="H","Histoire",IF('EDT-1niveau'!B132="Geo","Géographie",IF('EDT-1niveau'!B132="EMC","Enseig. mor. et civ.",IF('EDT-1niveau'!B132="EPS","Educ. phys. et sportive",IF('EDT-1niveau'!B132="EM","Educ. musicale",IF('EDT-1niveau'!B132="AP","Arts plastiques",IF('EDT-1niveau'!B132="HDA","Hist. des arts",IF('EDT-1niveau'!B132="QM","Questionner le monde",IF('EDT-1niveau'!B132="LV","Langue vivante",IF('EDT-1niveau'!B132="APC","Activ. pédag. complémentaires",""))))))))))))))))))))))))))</f>
        <v/>
      </c>
      <c r="D128" s="14" t="str">
        <f t="shared" si="5"/>
        <v/>
      </c>
      <c r="E128" s="100" t="str">
        <f>'EDT-1niveau'!C132</f>
        <v/>
      </c>
      <c r="F128" s="14" t="str">
        <f>IF('EDT-1niveau'!C132="O","FRANCAIS"&amp;CHAR(10)&amp;"Orthographe",IF('EDT-1niveau'!C132="rec","RECREATION",IF('EDT-1niveau'!C132="p","Pause méridienne",IF('EDT-1niveau'!C132="G","FRANCAIS"&amp;CHAR(10)&amp;"Grammaire",IF('EDT-1niveau'!C132="E","FRANCAIS"&amp;CHAR(10)&amp;"Ecriture",IF('EDT-1niveau'!C132="M","MATHEMATIQUES",IF('EDT-1niveau'!C132="F","FRANCAIS",IF('EDT-1niveau'!C132="LC","FRANCAIS"&amp;CHAR(10)&amp;"Lecture et comp. de l'écrit",IF('EDT-1niveau'!C132="CLA","FRANCAIS"&amp;CHAR(10)&amp;"Culture littéraire et artistique",IF('EDT-1niveau'!C132="LO","FRANCAIS"&amp;CHAR(10)&amp;"Langage oral",IF('EDT-1niveau'!C132="L","FRANCAIS"&amp;CHAR(10)&amp;"Lexique",IF('EDT-1niveau'!C132="CM","MATHEMATIQUES"&amp;CHAR(10)&amp;"Calcul mental",IF('EDT-1niveau'!C132="GM","MATHEMATIQUES"&amp;CHAR(10)&amp;"Grandeurs et mesures",IF('EDT-1niveau'!C132="NC","MATHEMATIQUES"&amp;CHAR(10)&amp;"Nombres et calculs",IF('EDT-1niveau'!C132="EG","MATHEMATIQUES"&amp;CHAR(10)&amp;"Espace et Géométrie",IF('EDT-1niveau'!C132="S","Sciences et technologie",IF('EDT-1niveau'!C132="H","Histoire",IF('EDT-1niveau'!C132="Geo","Géographie",IF('EDT-1niveau'!C132="EMC","Enseig. mor. et civ.",IF('EDT-1niveau'!C132="EPS","Educ. phys. et sportive",IF('EDT-1niveau'!C132="EM","Educ. musicale",IF('EDT-1niveau'!C132="AP","Arts plastiques",IF('EDT-1niveau'!C132="HDA","Hist. des arts",IF('EDT-1niveau'!C132="QM","Questionner le monde",IF('EDT-1niveau'!C132="LV","Langue vivante",IF('EDT-1niveau'!C132="APC","Activ. pédag. complémentaires",""))))))))))))))))))))))))))</f>
        <v/>
      </c>
      <c r="G128" s="14" t="str">
        <f t="shared" si="6"/>
        <v/>
      </c>
      <c r="H128" s="100" t="str">
        <f>'EDT-1niveau'!D132</f>
        <v/>
      </c>
      <c r="I128" s="14" t="str">
        <f>IF('EDT-1niveau'!D132="O","FRANCAIS"&amp;CHAR(10)&amp;"Orthographe",IF('EDT-1niveau'!D132="rec","RECREATION",IF('EDT-1niveau'!D132="p","Pause méridienne",IF('EDT-1niveau'!D132="G","FRANCAIS"&amp;CHAR(10)&amp;"Grammaire",IF('EDT-1niveau'!D132="E","FRANCAIS"&amp;CHAR(10)&amp;"Ecriture",IF('EDT-1niveau'!D132="M","MATHEMATIQUES",IF('EDT-1niveau'!D132="F","FRANCAIS",IF('EDT-1niveau'!D132="LC","FRANCAIS"&amp;CHAR(10)&amp;"Lecture et comp. de l'écrit",IF('EDT-1niveau'!D132="CLA","FRANCAIS"&amp;CHAR(10)&amp;"Culture littéraire et artistique",IF('EDT-1niveau'!D132="LO","FRANCAIS"&amp;CHAR(10)&amp;"Langage oral",IF('EDT-1niveau'!D132="L","FRANCAIS"&amp;CHAR(10)&amp;"Lexique",IF('EDT-1niveau'!D132="CM","MATHEMATIQUES"&amp;CHAR(10)&amp;"Calcul mental",IF('EDT-1niveau'!D132="GM","MATHEMATIQUES"&amp;CHAR(10)&amp;"Grandeurs et mesures",IF('EDT-1niveau'!D132="NC","MATHEMATIQUES"&amp;CHAR(10)&amp;"Nombres et calculs",IF('EDT-1niveau'!D132="EG","MATHEMATIQUES"&amp;CHAR(10)&amp;"Espace et Géométrie",IF('EDT-1niveau'!D132="S","Sciences et technologie",IF('EDT-1niveau'!D132="H","Histoire",IF('EDT-1niveau'!D132="Geo","Géographie",IF('EDT-1niveau'!D132="EMC","Enseig. mor. et civ.",IF('EDT-1niveau'!D132="EPS","Educ. phys. et sportive",IF('EDT-1niveau'!D132="EM","Educ. musicale",IF('EDT-1niveau'!D132="AP","Arts plastiques",IF('EDT-1niveau'!D132="HDA","Hist. des arts",IF('EDT-1niveau'!D132="QM","Questionner le monde",IF('EDT-1niveau'!D132="LV","Langue vivante",IF('EDT-1niveau'!D132="APC","Activ. pédag. complémentaires",""))))))))))))))))))))))))))</f>
        <v/>
      </c>
      <c r="J128" s="14" t="str">
        <f t="shared" si="9"/>
        <v/>
      </c>
      <c r="K128" s="100" t="str">
        <f>'EDT-1niveau'!E132</f>
        <v/>
      </c>
      <c r="L128" s="14" t="str">
        <f>IF('EDT-1niveau'!E132="O","FRANCAIS"&amp;CHAR(10)&amp;"Orthographe",IF('EDT-1niveau'!E132="rec","RECREATION",IF('EDT-1niveau'!E132="p","Pause méridienne",IF('EDT-1niveau'!E132="G","FRANCAIS"&amp;CHAR(10)&amp;"Grammaire",IF('EDT-1niveau'!E132="E","FRANCAIS"&amp;CHAR(10)&amp;"Ecriture",IF('EDT-1niveau'!E132="M","MATHEMATIQUES",IF('EDT-1niveau'!E132="F","FRANCAIS",IF('EDT-1niveau'!E132="LC","FRANCAIS"&amp;CHAR(10)&amp;"Lecture et comp. de l'écrit",IF('EDT-1niveau'!E132="CLA","FRANCAIS"&amp;CHAR(10)&amp;"Culture littéraire et artistique",IF('EDT-1niveau'!E132="LO","FRANCAIS"&amp;CHAR(10)&amp;"Langage oral",IF('EDT-1niveau'!E132="L","FRANCAIS"&amp;CHAR(10)&amp;"Lexique",IF('EDT-1niveau'!E132="CM","MATHEMATIQUES"&amp;CHAR(10)&amp;"Calcul mental",IF('EDT-1niveau'!E132="GM","MATHEMATIQUES"&amp;CHAR(10)&amp;"Grandeurs et mesures",IF('EDT-1niveau'!E132="NC","MATHEMATIQUES"&amp;CHAR(10)&amp;"Nombres et calculs",IF('EDT-1niveau'!E132="EG","MATHEMATIQUES"&amp;CHAR(10)&amp;"Espace et Géométrie",IF('EDT-1niveau'!E132="S","Sciences et technologie",IF('EDT-1niveau'!E132="H","Histoire",IF('EDT-1niveau'!E132="Geo","Géographie",IF('EDT-1niveau'!E132="EMC","Enseig. mor. et civ.",IF('EDT-1niveau'!E132="EPS","Educ. phys. et sportive",IF('EDT-1niveau'!E132="EM","Educ. musicale",IF('EDT-1niveau'!E132="AP","Arts plastiques",IF('EDT-1niveau'!E132="HDA","Hist. des arts",IF('EDT-1niveau'!E132="QM","Questionner le monde",IF('EDT-1niveau'!E132="LV","Langue vivante",IF('EDT-1niveau'!E132="APC","Activ. pédag. complémentaires",""))))))))))))))))))))))))))</f>
        <v/>
      </c>
      <c r="M128" s="14" t="str">
        <f t="shared" si="7"/>
        <v/>
      </c>
      <c r="N128" s="100" t="str">
        <f>'EDT-1niveau'!F132</f>
        <v/>
      </c>
      <c r="O128" s="14" t="str">
        <f>IF('EDT-1niveau'!F132="O","FRANCAIS"&amp;CHAR(10)&amp;"Orthographe",IF('EDT-1niveau'!F132="rec","RECREATION",IF('EDT-1niveau'!F132="p","Pause méridienne",IF('EDT-1niveau'!F132="G","FRANCAIS"&amp;CHAR(10)&amp;"Grammaire",IF('EDT-1niveau'!F132="E","FRANCAIS"&amp;CHAR(10)&amp;"Ecriture",IF('EDT-1niveau'!F132="M","MATHEMATIQUES",IF('EDT-1niveau'!F132="F","FRANCAIS",IF('EDT-1niveau'!F132="LC","FRANCAIS"&amp;CHAR(10)&amp;"Lecture et comp. de l'écrit",IF('EDT-1niveau'!F132="CLA","FRANCAIS"&amp;CHAR(10)&amp;"Culture littéraire et artistique",IF('EDT-1niveau'!F132="LO","FRANCAIS"&amp;CHAR(10)&amp;"Langage oral",IF('EDT-1niveau'!F132="L","FRANCAIS"&amp;CHAR(10)&amp;"Lexique",IF('EDT-1niveau'!F132="CM","MATHEMATIQUES"&amp;CHAR(10)&amp;"Calcul mental",IF('EDT-1niveau'!F132="GM","MATHEMATIQUES"&amp;CHAR(10)&amp;"Grandeurs et mesures",IF('EDT-1niveau'!F132="NC","MATHEMATIQUES"&amp;CHAR(10)&amp;"Nombres et calculs",IF('EDT-1niveau'!F132="EG","MATHEMATIQUES"&amp;CHAR(10)&amp;"Espace et Géométrie",IF('EDT-1niveau'!F132="S","Sciences et technologie",IF('EDT-1niveau'!F132="H","Histoire",IF('EDT-1niveau'!F132="Geo","Géographie",IF('EDT-1niveau'!F132="EMC","Enseig. mor. et civ.",IF('EDT-1niveau'!F132="EPS","Educ. phys. et sportive",IF('EDT-1niveau'!F132="EM","Educ. musicale",IF('EDT-1niveau'!F132="AP","Arts plastiques",IF('EDT-1niveau'!F132="HDA","Hist. des arts",IF('EDT-1niveau'!F132="QM","Questionner le monde",IF('EDT-1niveau'!F132="LV","Langue vivante",IF('EDT-1niveau'!F132="APC","Activ. pédag. complémentaires",""))))))))))))))))))))))))))</f>
        <v/>
      </c>
      <c r="P128" s="39" t="str">
        <f t="shared" si="8"/>
        <v/>
      </c>
    </row>
    <row r="129" spans="1:16" x14ac:dyDescent="0.3">
      <c r="A129" s="4" t="e">
        <f>IF('POUR COMMENCER'!$E$14&gt;=A128,A128+'POUR COMMENCER'!$H$29,"")</f>
        <v>#VALUE!</v>
      </c>
      <c r="B129" s="100" t="str">
        <f>'EDT-1niveau'!B133</f>
        <v/>
      </c>
      <c r="C129" s="14" t="str">
        <f>IF('EDT-1niveau'!B133="O","FRANCAIS"&amp;CHAR(10)&amp;"Orthographe",IF('EDT-1niveau'!B133="rec","RECREATION",IF('EDT-1niveau'!B133="p","Pause méridienne",IF('EDT-1niveau'!B133="G","FRANCAIS"&amp;CHAR(10)&amp;"Grammaire",IF('EDT-1niveau'!B133="E","FRANCAIS"&amp;CHAR(10)&amp;"Ecriture",IF('EDT-1niveau'!B133="M","MATHEMATIQUES",IF('EDT-1niveau'!B133="F","FRANCAIS",IF('EDT-1niveau'!B133="LC","FRANCAIS"&amp;CHAR(10)&amp;"Lecture et comp. de l'écrit",IF('EDT-1niveau'!B133="CLA","FRANCAIS"&amp;CHAR(10)&amp;"Culture littéraire et artistique",IF('EDT-1niveau'!B133="LO","FRANCAIS"&amp;CHAR(10)&amp;"Langage oral",IF('EDT-1niveau'!B133="L","FRANCAIS"&amp;CHAR(10)&amp;"Lexique",IF('EDT-1niveau'!B133="CM","MATHEMATIQUES"&amp;CHAR(10)&amp;"Calcul mental",IF('EDT-1niveau'!B133="GM","MATHEMATIQUES"&amp;CHAR(10)&amp;"Grandeurs et mesures",IF('EDT-1niveau'!B133="NC","MATHEMATIQUES"&amp;CHAR(10)&amp;"Nombres et calculs",IF('EDT-1niveau'!B133="EG","MATHEMATIQUES"&amp;CHAR(10)&amp;"Espace et Géométrie",IF('EDT-1niveau'!B133="S","Sciences et technologie",IF('EDT-1niveau'!B133="H","Histoire",IF('EDT-1niveau'!B133="Geo","Géographie",IF('EDT-1niveau'!B133="EMC","Enseig. mor. et civ.",IF('EDT-1niveau'!B133="EPS","Educ. phys. et sportive",IF('EDT-1niveau'!B133="EM","Educ. musicale",IF('EDT-1niveau'!B133="AP","Arts plastiques",IF('EDT-1niveau'!B133="HDA","Hist. des arts",IF('EDT-1niveau'!B133="QM","Questionner le monde",IF('EDT-1niveau'!B133="LV","Langue vivante",IF('EDT-1niveau'!B133="APC","Activ. pédag. complémentaires",""))))))))))))))))))))))))))</f>
        <v/>
      </c>
      <c r="D129" s="14" t="str">
        <f t="shared" si="5"/>
        <v/>
      </c>
      <c r="E129" s="100" t="str">
        <f>'EDT-1niveau'!C133</f>
        <v/>
      </c>
      <c r="F129" s="14" t="str">
        <f>IF('EDT-1niveau'!C133="O","FRANCAIS"&amp;CHAR(10)&amp;"Orthographe",IF('EDT-1niveau'!C133="rec","RECREATION",IF('EDT-1niveau'!C133="p","Pause méridienne",IF('EDT-1niveau'!C133="G","FRANCAIS"&amp;CHAR(10)&amp;"Grammaire",IF('EDT-1niveau'!C133="E","FRANCAIS"&amp;CHAR(10)&amp;"Ecriture",IF('EDT-1niveau'!C133="M","MATHEMATIQUES",IF('EDT-1niveau'!C133="F","FRANCAIS",IF('EDT-1niveau'!C133="LC","FRANCAIS"&amp;CHAR(10)&amp;"Lecture et comp. de l'écrit",IF('EDT-1niveau'!C133="CLA","FRANCAIS"&amp;CHAR(10)&amp;"Culture littéraire et artistique",IF('EDT-1niveau'!C133="LO","FRANCAIS"&amp;CHAR(10)&amp;"Langage oral",IF('EDT-1niveau'!C133="L","FRANCAIS"&amp;CHAR(10)&amp;"Lexique",IF('EDT-1niveau'!C133="CM","MATHEMATIQUES"&amp;CHAR(10)&amp;"Calcul mental",IF('EDT-1niveau'!C133="GM","MATHEMATIQUES"&amp;CHAR(10)&amp;"Grandeurs et mesures",IF('EDT-1niveau'!C133="NC","MATHEMATIQUES"&amp;CHAR(10)&amp;"Nombres et calculs",IF('EDT-1niveau'!C133="EG","MATHEMATIQUES"&amp;CHAR(10)&amp;"Espace et Géométrie",IF('EDT-1niveau'!C133="S","Sciences et technologie",IF('EDT-1niveau'!C133="H","Histoire",IF('EDT-1niveau'!C133="Geo","Géographie",IF('EDT-1niveau'!C133="EMC","Enseig. mor. et civ.",IF('EDT-1niveau'!C133="EPS","Educ. phys. et sportive",IF('EDT-1niveau'!C133="EM","Educ. musicale",IF('EDT-1niveau'!C133="AP","Arts plastiques",IF('EDT-1niveau'!C133="HDA","Hist. des arts",IF('EDT-1niveau'!C133="QM","Questionner le monde",IF('EDT-1niveau'!C133="LV","Langue vivante",IF('EDT-1niveau'!C133="APC","Activ. pédag. complémentaires",""))))))))))))))))))))))))))</f>
        <v/>
      </c>
      <c r="G129" s="14" t="str">
        <f t="shared" si="6"/>
        <v/>
      </c>
      <c r="H129" s="100" t="str">
        <f>'EDT-1niveau'!D133</f>
        <v/>
      </c>
      <c r="I129" s="14" t="str">
        <f>IF('EDT-1niveau'!D133="O","FRANCAIS"&amp;CHAR(10)&amp;"Orthographe",IF('EDT-1niveau'!D133="rec","RECREATION",IF('EDT-1niveau'!D133="p","Pause méridienne",IF('EDT-1niveau'!D133="G","FRANCAIS"&amp;CHAR(10)&amp;"Grammaire",IF('EDT-1niveau'!D133="E","FRANCAIS"&amp;CHAR(10)&amp;"Ecriture",IF('EDT-1niveau'!D133="M","MATHEMATIQUES",IF('EDT-1niveau'!D133="F","FRANCAIS",IF('EDT-1niveau'!D133="LC","FRANCAIS"&amp;CHAR(10)&amp;"Lecture et comp. de l'écrit",IF('EDT-1niveau'!D133="CLA","FRANCAIS"&amp;CHAR(10)&amp;"Culture littéraire et artistique",IF('EDT-1niveau'!D133="LO","FRANCAIS"&amp;CHAR(10)&amp;"Langage oral",IF('EDT-1niveau'!D133="L","FRANCAIS"&amp;CHAR(10)&amp;"Lexique",IF('EDT-1niveau'!D133="CM","MATHEMATIQUES"&amp;CHAR(10)&amp;"Calcul mental",IF('EDT-1niveau'!D133="GM","MATHEMATIQUES"&amp;CHAR(10)&amp;"Grandeurs et mesures",IF('EDT-1niveau'!D133="NC","MATHEMATIQUES"&amp;CHAR(10)&amp;"Nombres et calculs",IF('EDT-1niveau'!D133="EG","MATHEMATIQUES"&amp;CHAR(10)&amp;"Espace et Géométrie",IF('EDT-1niveau'!D133="S","Sciences et technologie",IF('EDT-1niveau'!D133="H","Histoire",IF('EDT-1niveau'!D133="Geo","Géographie",IF('EDT-1niveau'!D133="EMC","Enseig. mor. et civ.",IF('EDT-1niveau'!D133="EPS","Educ. phys. et sportive",IF('EDT-1niveau'!D133="EM","Educ. musicale",IF('EDT-1niveau'!D133="AP","Arts plastiques",IF('EDT-1niveau'!D133="HDA","Hist. des arts",IF('EDT-1niveau'!D133="QM","Questionner le monde",IF('EDT-1niveau'!D133="LV","Langue vivante",IF('EDT-1niveau'!D133="APC","Activ. pédag. complémentaires",""))))))))))))))))))))))))))</f>
        <v/>
      </c>
      <c r="J129" s="14" t="str">
        <f t="shared" si="9"/>
        <v/>
      </c>
      <c r="K129" s="100" t="str">
        <f>'EDT-1niveau'!E133</f>
        <v/>
      </c>
      <c r="L129" s="14" t="str">
        <f>IF('EDT-1niveau'!E133="O","FRANCAIS"&amp;CHAR(10)&amp;"Orthographe",IF('EDT-1niveau'!E133="rec","RECREATION",IF('EDT-1niveau'!E133="p","Pause méridienne",IF('EDT-1niveau'!E133="G","FRANCAIS"&amp;CHAR(10)&amp;"Grammaire",IF('EDT-1niveau'!E133="E","FRANCAIS"&amp;CHAR(10)&amp;"Ecriture",IF('EDT-1niveau'!E133="M","MATHEMATIQUES",IF('EDT-1niveau'!E133="F","FRANCAIS",IF('EDT-1niveau'!E133="LC","FRANCAIS"&amp;CHAR(10)&amp;"Lecture et comp. de l'écrit",IF('EDT-1niveau'!E133="CLA","FRANCAIS"&amp;CHAR(10)&amp;"Culture littéraire et artistique",IF('EDT-1niveau'!E133="LO","FRANCAIS"&amp;CHAR(10)&amp;"Langage oral",IF('EDT-1niveau'!E133="L","FRANCAIS"&amp;CHAR(10)&amp;"Lexique",IF('EDT-1niveau'!E133="CM","MATHEMATIQUES"&amp;CHAR(10)&amp;"Calcul mental",IF('EDT-1niveau'!E133="GM","MATHEMATIQUES"&amp;CHAR(10)&amp;"Grandeurs et mesures",IF('EDT-1niveau'!E133="NC","MATHEMATIQUES"&amp;CHAR(10)&amp;"Nombres et calculs",IF('EDT-1niveau'!E133="EG","MATHEMATIQUES"&amp;CHAR(10)&amp;"Espace et Géométrie",IF('EDT-1niveau'!E133="S","Sciences et technologie",IF('EDT-1niveau'!E133="H","Histoire",IF('EDT-1niveau'!E133="Geo","Géographie",IF('EDT-1niveau'!E133="EMC","Enseig. mor. et civ.",IF('EDT-1niveau'!E133="EPS","Educ. phys. et sportive",IF('EDT-1niveau'!E133="EM","Educ. musicale",IF('EDT-1niveau'!E133="AP","Arts plastiques",IF('EDT-1niveau'!E133="HDA","Hist. des arts",IF('EDT-1niveau'!E133="QM","Questionner le monde",IF('EDT-1niveau'!E133="LV","Langue vivante",IF('EDT-1niveau'!E133="APC","Activ. pédag. complémentaires",""))))))))))))))))))))))))))</f>
        <v/>
      </c>
      <c r="M129" s="14" t="str">
        <f t="shared" si="7"/>
        <v/>
      </c>
      <c r="N129" s="100" t="str">
        <f>'EDT-1niveau'!F133</f>
        <v/>
      </c>
      <c r="O129" s="14" t="str">
        <f>IF('EDT-1niveau'!F133="O","FRANCAIS"&amp;CHAR(10)&amp;"Orthographe",IF('EDT-1niveau'!F133="rec","RECREATION",IF('EDT-1niveau'!F133="p","Pause méridienne",IF('EDT-1niveau'!F133="G","FRANCAIS"&amp;CHAR(10)&amp;"Grammaire",IF('EDT-1niveau'!F133="E","FRANCAIS"&amp;CHAR(10)&amp;"Ecriture",IF('EDT-1niveau'!F133="M","MATHEMATIQUES",IF('EDT-1niveau'!F133="F","FRANCAIS",IF('EDT-1niveau'!F133="LC","FRANCAIS"&amp;CHAR(10)&amp;"Lecture et comp. de l'écrit",IF('EDT-1niveau'!F133="CLA","FRANCAIS"&amp;CHAR(10)&amp;"Culture littéraire et artistique",IF('EDT-1niveau'!F133="LO","FRANCAIS"&amp;CHAR(10)&amp;"Langage oral",IF('EDT-1niveau'!F133="L","FRANCAIS"&amp;CHAR(10)&amp;"Lexique",IF('EDT-1niveau'!F133="CM","MATHEMATIQUES"&amp;CHAR(10)&amp;"Calcul mental",IF('EDT-1niveau'!F133="GM","MATHEMATIQUES"&amp;CHAR(10)&amp;"Grandeurs et mesures",IF('EDT-1niveau'!F133="NC","MATHEMATIQUES"&amp;CHAR(10)&amp;"Nombres et calculs",IF('EDT-1niveau'!F133="EG","MATHEMATIQUES"&amp;CHAR(10)&amp;"Espace et Géométrie",IF('EDT-1niveau'!F133="S","Sciences et technologie",IF('EDT-1niveau'!F133="H","Histoire",IF('EDT-1niveau'!F133="Geo","Géographie",IF('EDT-1niveau'!F133="EMC","Enseig. mor. et civ.",IF('EDT-1niveau'!F133="EPS","Educ. phys. et sportive",IF('EDT-1niveau'!F133="EM","Educ. musicale",IF('EDT-1niveau'!F133="AP","Arts plastiques",IF('EDT-1niveau'!F133="HDA","Hist. des arts",IF('EDT-1niveau'!F133="QM","Questionner le monde",IF('EDT-1niveau'!F133="LV","Langue vivante",IF('EDT-1niveau'!F133="APC","Activ. pédag. complémentaires",""))))))))))))))))))))))))))</f>
        <v/>
      </c>
      <c r="P129" s="39" t="str">
        <f t="shared" si="8"/>
        <v/>
      </c>
    </row>
    <row r="130" spans="1:16" x14ac:dyDescent="0.3">
      <c r="A130" s="4" t="e">
        <f>IF('POUR COMMENCER'!$E$14&gt;=A129,A129+'POUR COMMENCER'!$H$29,"")</f>
        <v>#VALUE!</v>
      </c>
      <c r="B130" s="100" t="str">
        <f>'EDT-1niveau'!B134</f>
        <v/>
      </c>
      <c r="C130" s="14" t="str">
        <f>IF('EDT-1niveau'!B134="O","FRANCAIS"&amp;CHAR(10)&amp;"Orthographe",IF('EDT-1niveau'!B134="rec","RECREATION",IF('EDT-1niveau'!B134="p","Pause méridienne",IF('EDT-1niveau'!B134="G","FRANCAIS"&amp;CHAR(10)&amp;"Grammaire",IF('EDT-1niveau'!B134="E","FRANCAIS"&amp;CHAR(10)&amp;"Ecriture",IF('EDT-1niveau'!B134="M","MATHEMATIQUES",IF('EDT-1niveau'!B134="F","FRANCAIS",IF('EDT-1niveau'!B134="LC","FRANCAIS"&amp;CHAR(10)&amp;"Lecture et comp. de l'écrit",IF('EDT-1niveau'!B134="CLA","FRANCAIS"&amp;CHAR(10)&amp;"Culture littéraire et artistique",IF('EDT-1niveau'!B134="LO","FRANCAIS"&amp;CHAR(10)&amp;"Langage oral",IF('EDT-1niveau'!B134="L","FRANCAIS"&amp;CHAR(10)&amp;"Lexique",IF('EDT-1niveau'!B134="CM","MATHEMATIQUES"&amp;CHAR(10)&amp;"Calcul mental",IF('EDT-1niveau'!B134="GM","MATHEMATIQUES"&amp;CHAR(10)&amp;"Grandeurs et mesures",IF('EDT-1niveau'!B134="NC","MATHEMATIQUES"&amp;CHAR(10)&amp;"Nombres et calculs",IF('EDT-1niveau'!B134="EG","MATHEMATIQUES"&amp;CHAR(10)&amp;"Espace et Géométrie",IF('EDT-1niveau'!B134="S","Sciences et technologie",IF('EDT-1niveau'!B134="H","Histoire",IF('EDT-1niveau'!B134="Geo","Géographie",IF('EDT-1niveau'!B134="EMC","Enseig. mor. et civ.",IF('EDT-1niveau'!B134="EPS","Educ. phys. et sportive",IF('EDT-1niveau'!B134="EM","Educ. musicale",IF('EDT-1niveau'!B134="AP","Arts plastiques",IF('EDT-1niveau'!B134="HDA","Hist. des arts",IF('EDT-1niveau'!B134="QM","Questionner le monde",IF('EDT-1niveau'!B134="LV","Langue vivante",IF('EDT-1niveau'!B134="APC","Activ. pédag. complémentaires",""))))))))))))))))))))))))))</f>
        <v/>
      </c>
      <c r="D130" s="14" t="str">
        <f t="shared" si="5"/>
        <v/>
      </c>
      <c r="E130" s="100" t="str">
        <f>'EDT-1niveau'!C134</f>
        <v/>
      </c>
      <c r="F130" s="14" t="str">
        <f>IF('EDT-1niveau'!C134="O","FRANCAIS"&amp;CHAR(10)&amp;"Orthographe",IF('EDT-1niveau'!C134="rec","RECREATION",IF('EDT-1niveau'!C134="p","Pause méridienne",IF('EDT-1niveau'!C134="G","FRANCAIS"&amp;CHAR(10)&amp;"Grammaire",IF('EDT-1niveau'!C134="E","FRANCAIS"&amp;CHAR(10)&amp;"Ecriture",IF('EDT-1niveau'!C134="M","MATHEMATIQUES",IF('EDT-1niveau'!C134="F","FRANCAIS",IF('EDT-1niveau'!C134="LC","FRANCAIS"&amp;CHAR(10)&amp;"Lecture et comp. de l'écrit",IF('EDT-1niveau'!C134="CLA","FRANCAIS"&amp;CHAR(10)&amp;"Culture littéraire et artistique",IF('EDT-1niveau'!C134="LO","FRANCAIS"&amp;CHAR(10)&amp;"Langage oral",IF('EDT-1niveau'!C134="L","FRANCAIS"&amp;CHAR(10)&amp;"Lexique",IF('EDT-1niveau'!C134="CM","MATHEMATIQUES"&amp;CHAR(10)&amp;"Calcul mental",IF('EDT-1niveau'!C134="GM","MATHEMATIQUES"&amp;CHAR(10)&amp;"Grandeurs et mesures",IF('EDT-1niveau'!C134="NC","MATHEMATIQUES"&amp;CHAR(10)&amp;"Nombres et calculs",IF('EDT-1niveau'!C134="EG","MATHEMATIQUES"&amp;CHAR(10)&amp;"Espace et Géométrie",IF('EDT-1niveau'!C134="S","Sciences et technologie",IF('EDT-1niveau'!C134="H","Histoire",IF('EDT-1niveau'!C134="Geo","Géographie",IF('EDT-1niveau'!C134="EMC","Enseig. mor. et civ.",IF('EDT-1niveau'!C134="EPS","Educ. phys. et sportive",IF('EDT-1niveau'!C134="EM","Educ. musicale",IF('EDT-1niveau'!C134="AP","Arts plastiques",IF('EDT-1niveau'!C134="HDA","Hist. des arts",IF('EDT-1niveau'!C134="QM","Questionner le monde",IF('EDT-1niveau'!C134="LV","Langue vivante",IF('EDT-1niveau'!C134="APC","Activ. pédag. complémentaires",""))))))))))))))))))))))))))</f>
        <v/>
      </c>
      <c r="G130" s="14" t="str">
        <f t="shared" si="6"/>
        <v/>
      </c>
      <c r="H130" s="100" t="str">
        <f>'EDT-1niveau'!D134</f>
        <v/>
      </c>
      <c r="I130" s="14" t="str">
        <f>IF('EDT-1niveau'!D134="O","FRANCAIS"&amp;CHAR(10)&amp;"Orthographe",IF('EDT-1niveau'!D134="rec","RECREATION",IF('EDT-1niveau'!D134="p","Pause méridienne",IF('EDT-1niveau'!D134="G","FRANCAIS"&amp;CHAR(10)&amp;"Grammaire",IF('EDT-1niveau'!D134="E","FRANCAIS"&amp;CHAR(10)&amp;"Ecriture",IF('EDT-1niveau'!D134="M","MATHEMATIQUES",IF('EDT-1niveau'!D134="F","FRANCAIS",IF('EDT-1niveau'!D134="LC","FRANCAIS"&amp;CHAR(10)&amp;"Lecture et comp. de l'écrit",IF('EDT-1niveau'!D134="CLA","FRANCAIS"&amp;CHAR(10)&amp;"Culture littéraire et artistique",IF('EDT-1niveau'!D134="LO","FRANCAIS"&amp;CHAR(10)&amp;"Langage oral",IF('EDT-1niveau'!D134="L","FRANCAIS"&amp;CHAR(10)&amp;"Lexique",IF('EDT-1niveau'!D134="CM","MATHEMATIQUES"&amp;CHAR(10)&amp;"Calcul mental",IF('EDT-1niveau'!D134="GM","MATHEMATIQUES"&amp;CHAR(10)&amp;"Grandeurs et mesures",IF('EDT-1niveau'!D134="NC","MATHEMATIQUES"&amp;CHAR(10)&amp;"Nombres et calculs",IF('EDT-1niveau'!D134="EG","MATHEMATIQUES"&amp;CHAR(10)&amp;"Espace et Géométrie",IF('EDT-1niveau'!D134="S","Sciences et technologie",IF('EDT-1niveau'!D134="H","Histoire",IF('EDT-1niveau'!D134="Geo","Géographie",IF('EDT-1niveau'!D134="EMC","Enseig. mor. et civ.",IF('EDT-1niveau'!D134="EPS","Educ. phys. et sportive",IF('EDT-1niveau'!D134="EM","Educ. musicale",IF('EDT-1niveau'!D134="AP","Arts plastiques",IF('EDT-1niveau'!D134="HDA","Hist. des arts",IF('EDT-1niveau'!D134="QM","Questionner le monde",IF('EDT-1niveau'!D134="LV","Langue vivante",IF('EDT-1niveau'!D134="APC","Activ. pédag. complémentaires",""))))))))))))))))))))))))))</f>
        <v/>
      </c>
      <c r="J130" s="14" t="str">
        <f t="shared" si="9"/>
        <v/>
      </c>
      <c r="K130" s="100" t="str">
        <f>'EDT-1niveau'!E134</f>
        <v/>
      </c>
      <c r="L130" s="14" t="str">
        <f>IF('EDT-1niveau'!E134="O","FRANCAIS"&amp;CHAR(10)&amp;"Orthographe",IF('EDT-1niveau'!E134="rec","RECREATION",IF('EDT-1niveau'!E134="p","Pause méridienne",IF('EDT-1niveau'!E134="G","FRANCAIS"&amp;CHAR(10)&amp;"Grammaire",IF('EDT-1niveau'!E134="E","FRANCAIS"&amp;CHAR(10)&amp;"Ecriture",IF('EDT-1niveau'!E134="M","MATHEMATIQUES",IF('EDT-1niveau'!E134="F","FRANCAIS",IF('EDT-1niveau'!E134="LC","FRANCAIS"&amp;CHAR(10)&amp;"Lecture et comp. de l'écrit",IF('EDT-1niveau'!E134="CLA","FRANCAIS"&amp;CHAR(10)&amp;"Culture littéraire et artistique",IF('EDT-1niveau'!E134="LO","FRANCAIS"&amp;CHAR(10)&amp;"Langage oral",IF('EDT-1niveau'!E134="L","FRANCAIS"&amp;CHAR(10)&amp;"Lexique",IF('EDT-1niveau'!E134="CM","MATHEMATIQUES"&amp;CHAR(10)&amp;"Calcul mental",IF('EDT-1niveau'!E134="GM","MATHEMATIQUES"&amp;CHAR(10)&amp;"Grandeurs et mesures",IF('EDT-1niveau'!E134="NC","MATHEMATIQUES"&amp;CHAR(10)&amp;"Nombres et calculs",IF('EDT-1niveau'!E134="EG","MATHEMATIQUES"&amp;CHAR(10)&amp;"Espace et Géométrie",IF('EDT-1niveau'!E134="S","Sciences et technologie",IF('EDT-1niveau'!E134="H","Histoire",IF('EDT-1niveau'!E134="Geo","Géographie",IF('EDT-1niveau'!E134="EMC","Enseig. mor. et civ.",IF('EDT-1niveau'!E134="EPS","Educ. phys. et sportive",IF('EDT-1niveau'!E134="EM","Educ. musicale",IF('EDT-1niveau'!E134="AP","Arts plastiques",IF('EDT-1niveau'!E134="HDA","Hist. des arts",IF('EDT-1niveau'!E134="QM","Questionner le monde",IF('EDT-1niveau'!E134="LV","Langue vivante",IF('EDT-1niveau'!E134="APC","Activ. pédag. complémentaires",""))))))))))))))))))))))))))</f>
        <v/>
      </c>
      <c r="M130" s="14" t="str">
        <f t="shared" si="7"/>
        <v/>
      </c>
      <c r="N130" s="100" t="str">
        <f>'EDT-1niveau'!F134</f>
        <v/>
      </c>
      <c r="O130" s="14" t="str">
        <f>IF('EDT-1niveau'!F134="O","FRANCAIS"&amp;CHAR(10)&amp;"Orthographe",IF('EDT-1niveau'!F134="rec","RECREATION",IF('EDT-1niveau'!F134="p","Pause méridienne",IF('EDT-1niveau'!F134="G","FRANCAIS"&amp;CHAR(10)&amp;"Grammaire",IF('EDT-1niveau'!F134="E","FRANCAIS"&amp;CHAR(10)&amp;"Ecriture",IF('EDT-1niveau'!F134="M","MATHEMATIQUES",IF('EDT-1niveau'!F134="F","FRANCAIS",IF('EDT-1niveau'!F134="LC","FRANCAIS"&amp;CHAR(10)&amp;"Lecture et comp. de l'écrit",IF('EDT-1niveau'!F134="CLA","FRANCAIS"&amp;CHAR(10)&amp;"Culture littéraire et artistique",IF('EDT-1niveau'!F134="LO","FRANCAIS"&amp;CHAR(10)&amp;"Langage oral",IF('EDT-1niveau'!F134="L","FRANCAIS"&amp;CHAR(10)&amp;"Lexique",IF('EDT-1niveau'!F134="CM","MATHEMATIQUES"&amp;CHAR(10)&amp;"Calcul mental",IF('EDT-1niveau'!F134="GM","MATHEMATIQUES"&amp;CHAR(10)&amp;"Grandeurs et mesures",IF('EDT-1niveau'!F134="NC","MATHEMATIQUES"&amp;CHAR(10)&amp;"Nombres et calculs",IF('EDT-1niveau'!F134="EG","MATHEMATIQUES"&amp;CHAR(10)&amp;"Espace et Géométrie",IF('EDT-1niveau'!F134="S","Sciences et technologie",IF('EDT-1niveau'!F134="H","Histoire",IF('EDT-1niveau'!F134="Geo","Géographie",IF('EDT-1niveau'!F134="EMC","Enseig. mor. et civ.",IF('EDT-1niveau'!F134="EPS","Educ. phys. et sportive",IF('EDT-1niveau'!F134="EM","Educ. musicale",IF('EDT-1niveau'!F134="AP","Arts plastiques",IF('EDT-1niveau'!F134="HDA","Hist. des arts",IF('EDT-1niveau'!F134="QM","Questionner le monde",IF('EDT-1niveau'!F134="LV","Langue vivante",IF('EDT-1niveau'!F134="APC","Activ. pédag. complémentaires",""))))))))))))))))))))))))))</f>
        <v/>
      </c>
      <c r="P130" s="39" t="str">
        <f t="shared" si="8"/>
        <v/>
      </c>
    </row>
    <row r="131" spans="1:16" x14ac:dyDescent="0.3">
      <c r="A131" s="4" t="e">
        <f>IF('POUR COMMENCER'!$E$14&gt;=A130,A130+'POUR COMMENCER'!$H$29,"")</f>
        <v>#VALUE!</v>
      </c>
      <c r="B131" s="100" t="str">
        <f>'EDT-1niveau'!B135</f>
        <v/>
      </c>
      <c r="C131" s="14" t="str">
        <f>IF('EDT-1niveau'!B135="O","FRANCAIS"&amp;CHAR(10)&amp;"Orthographe",IF('EDT-1niveau'!B135="rec","RECREATION",IF('EDT-1niveau'!B135="p","Pause méridienne",IF('EDT-1niveau'!B135="G","FRANCAIS"&amp;CHAR(10)&amp;"Grammaire",IF('EDT-1niveau'!B135="E","FRANCAIS"&amp;CHAR(10)&amp;"Ecriture",IF('EDT-1niveau'!B135="M","MATHEMATIQUES",IF('EDT-1niveau'!B135="F","FRANCAIS",IF('EDT-1niveau'!B135="LC","FRANCAIS"&amp;CHAR(10)&amp;"Lecture et comp. de l'écrit",IF('EDT-1niveau'!B135="CLA","FRANCAIS"&amp;CHAR(10)&amp;"Culture littéraire et artistique",IF('EDT-1niveau'!B135="LO","FRANCAIS"&amp;CHAR(10)&amp;"Langage oral",IF('EDT-1niveau'!B135="L","FRANCAIS"&amp;CHAR(10)&amp;"Lexique",IF('EDT-1niveau'!B135="CM","MATHEMATIQUES"&amp;CHAR(10)&amp;"Calcul mental",IF('EDT-1niveau'!B135="GM","MATHEMATIQUES"&amp;CHAR(10)&amp;"Grandeurs et mesures",IF('EDT-1niveau'!B135="NC","MATHEMATIQUES"&amp;CHAR(10)&amp;"Nombres et calculs",IF('EDT-1niveau'!B135="EG","MATHEMATIQUES"&amp;CHAR(10)&amp;"Espace et Géométrie",IF('EDT-1niveau'!B135="S","Sciences et technologie",IF('EDT-1niveau'!B135="H","Histoire",IF('EDT-1niveau'!B135="Geo","Géographie",IF('EDT-1niveau'!B135="EMC","Enseig. mor. et civ.",IF('EDT-1niveau'!B135="EPS","Educ. phys. et sportive",IF('EDT-1niveau'!B135="EM","Educ. musicale",IF('EDT-1niveau'!B135="AP","Arts plastiques",IF('EDT-1niveau'!B135="HDA","Hist. des arts",IF('EDT-1niveau'!B135="QM","Questionner le monde",IF('EDT-1niveau'!B135="LV","Langue vivante",IF('EDT-1niveau'!B135="APC","Activ. pédag. complémentaires",""))))))))))))))))))))))))))</f>
        <v/>
      </c>
      <c r="D131" s="14" t="str">
        <f t="shared" si="5"/>
        <v/>
      </c>
      <c r="E131" s="100" t="str">
        <f>'EDT-1niveau'!C135</f>
        <v/>
      </c>
      <c r="F131" s="14" t="str">
        <f>IF('EDT-1niveau'!C135="O","FRANCAIS"&amp;CHAR(10)&amp;"Orthographe",IF('EDT-1niveau'!C135="rec","RECREATION",IF('EDT-1niveau'!C135="p","Pause méridienne",IF('EDT-1niveau'!C135="G","FRANCAIS"&amp;CHAR(10)&amp;"Grammaire",IF('EDT-1niveau'!C135="E","FRANCAIS"&amp;CHAR(10)&amp;"Ecriture",IF('EDT-1niveau'!C135="M","MATHEMATIQUES",IF('EDT-1niveau'!C135="F","FRANCAIS",IF('EDT-1niveau'!C135="LC","FRANCAIS"&amp;CHAR(10)&amp;"Lecture et comp. de l'écrit",IF('EDT-1niveau'!C135="CLA","FRANCAIS"&amp;CHAR(10)&amp;"Culture littéraire et artistique",IF('EDT-1niveau'!C135="LO","FRANCAIS"&amp;CHAR(10)&amp;"Langage oral",IF('EDT-1niveau'!C135="L","FRANCAIS"&amp;CHAR(10)&amp;"Lexique",IF('EDT-1niveau'!C135="CM","MATHEMATIQUES"&amp;CHAR(10)&amp;"Calcul mental",IF('EDT-1niveau'!C135="GM","MATHEMATIQUES"&amp;CHAR(10)&amp;"Grandeurs et mesures",IF('EDT-1niveau'!C135="NC","MATHEMATIQUES"&amp;CHAR(10)&amp;"Nombres et calculs",IF('EDT-1niveau'!C135="EG","MATHEMATIQUES"&amp;CHAR(10)&amp;"Espace et Géométrie",IF('EDT-1niveau'!C135="S","Sciences et technologie",IF('EDT-1niveau'!C135="H","Histoire",IF('EDT-1niveau'!C135="Geo","Géographie",IF('EDT-1niveau'!C135="EMC","Enseig. mor. et civ.",IF('EDT-1niveau'!C135="EPS","Educ. phys. et sportive",IF('EDT-1niveau'!C135="EM","Educ. musicale",IF('EDT-1niveau'!C135="AP","Arts plastiques",IF('EDT-1niveau'!C135="HDA","Hist. des arts",IF('EDT-1niveau'!C135="QM","Questionner le monde",IF('EDT-1niveau'!C135="LV","Langue vivante",IF('EDT-1niveau'!C135="APC","Activ. pédag. complémentaires",""))))))))))))))))))))))))))</f>
        <v/>
      </c>
      <c r="G131" s="14" t="str">
        <f t="shared" si="6"/>
        <v/>
      </c>
      <c r="H131" s="100" t="str">
        <f>'EDT-1niveau'!D135</f>
        <v/>
      </c>
      <c r="I131" s="14" t="str">
        <f>IF('EDT-1niveau'!D135="O","FRANCAIS"&amp;CHAR(10)&amp;"Orthographe",IF('EDT-1niveau'!D135="rec","RECREATION",IF('EDT-1niveau'!D135="p","Pause méridienne",IF('EDT-1niveau'!D135="G","FRANCAIS"&amp;CHAR(10)&amp;"Grammaire",IF('EDT-1niveau'!D135="E","FRANCAIS"&amp;CHAR(10)&amp;"Ecriture",IF('EDT-1niveau'!D135="M","MATHEMATIQUES",IF('EDT-1niveau'!D135="F","FRANCAIS",IF('EDT-1niveau'!D135="LC","FRANCAIS"&amp;CHAR(10)&amp;"Lecture et comp. de l'écrit",IF('EDT-1niveau'!D135="CLA","FRANCAIS"&amp;CHAR(10)&amp;"Culture littéraire et artistique",IF('EDT-1niveau'!D135="LO","FRANCAIS"&amp;CHAR(10)&amp;"Langage oral",IF('EDT-1niveau'!D135="L","FRANCAIS"&amp;CHAR(10)&amp;"Lexique",IF('EDT-1niveau'!D135="CM","MATHEMATIQUES"&amp;CHAR(10)&amp;"Calcul mental",IF('EDT-1niveau'!D135="GM","MATHEMATIQUES"&amp;CHAR(10)&amp;"Grandeurs et mesures",IF('EDT-1niveau'!D135="NC","MATHEMATIQUES"&amp;CHAR(10)&amp;"Nombres et calculs",IF('EDT-1niveau'!D135="EG","MATHEMATIQUES"&amp;CHAR(10)&amp;"Espace et Géométrie",IF('EDT-1niveau'!D135="S","Sciences et technologie",IF('EDT-1niveau'!D135="H","Histoire",IF('EDT-1niveau'!D135="Geo","Géographie",IF('EDT-1niveau'!D135="EMC","Enseig. mor. et civ.",IF('EDT-1niveau'!D135="EPS","Educ. phys. et sportive",IF('EDT-1niveau'!D135="EM","Educ. musicale",IF('EDT-1niveau'!D135="AP","Arts plastiques",IF('EDT-1niveau'!D135="HDA","Hist. des arts",IF('EDT-1niveau'!D135="QM","Questionner le monde",IF('EDT-1niveau'!D135="LV","Langue vivante",IF('EDT-1niveau'!D135="APC","Activ. pédag. complémentaires",""))))))))))))))))))))))))))</f>
        <v/>
      </c>
      <c r="J131" s="14" t="str">
        <f t="shared" si="9"/>
        <v/>
      </c>
      <c r="K131" s="100" t="str">
        <f>'EDT-1niveau'!E135</f>
        <v/>
      </c>
      <c r="L131" s="14" t="str">
        <f>IF('EDT-1niveau'!E135="O","FRANCAIS"&amp;CHAR(10)&amp;"Orthographe",IF('EDT-1niveau'!E135="rec","RECREATION",IF('EDT-1niveau'!E135="p","Pause méridienne",IF('EDT-1niveau'!E135="G","FRANCAIS"&amp;CHAR(10)&amp;"Grammaire",IF('EDT-1niveau'!E135="E","FRANCAIS"&amp;CHAR(10)&amp;"Ecriture",IF('EDT-1niveau'!E135="M","MATHEMATIQUES",IF('EDT-1niveau'!E135="F","FRANCAIS",IF('EDT-1niveau'!E135="LC","FRANCAIS"&amp;CHAR(10)&amp;"Lecture et comp. de l'écrit",IF('EDT-1niveau'!E135="CLA","FRANCAIS"&amp;CHAR(10)&amp;"Culture littéraire et artistique",IF('EDT-1niveau'!E135="LO","FRANCAIS"&amp;CHAR(10)&amp;"Langage oral",IF('EDT-1niveau'!E135="L","FRANCAIS"&amp;CHAR(10)&amp;"Lexique",IF('EDT-1niveau'!E135="CM","MATHEMATIQUES"&amp;CHAR(10)&amp;"Calcul mental",IF('EDT-1niveau'!E135="GM","MATHEMATIQUES"&amp;CHAR(10)&amp;"Grandeurs et mesures",IF('EDT-1niveau'!E135="NC","MATHEMATIQUES"&amp;CHAR(10)&amp;"Nombres et calculs",IF('EDT-1niveau'!E135="EG","MATHEMATIQUES"&amp;CHAR(10)&amp;"Espace et Géométrie",IF('EDT-1niveau'!E135="S","Sciences et technologie",IF('EDT-1niveau'!E135="H","Histoire",IF('EDT-1niveau'!E135="Geo","Géographie",IF('EDT-1niveau'!E135="EMC","Enseig. mor. et civ.",IF('EDT-1niveau'!E135="EPS","Educ. phys. et sportive",IF('EDT-1niveau'!E135="EM","Educ. musicale",IF('EDT-1niveau'!E135="AP","Arts plastiques",IF('EDT-1niveau'!E135="HDA","Hist. des arts",IF('EDT-1niveau'!E135="QM","Questionner le monde",IF('EDT-1niveau'!E135="LV","Langue vivante",IF('EDT-1niveau'!E135="APC","Activ. pédag. complémentaires",""))))))))))))))))))))))))))</f>
        <v/>
      </c>
      <c r="M131" s="14" t="str">
        <f t="shared" si="7"/>
        <v/>
      </c>
      <c r="N131" s="100" t="str">
        <f>'EDT-1niveau'!F135</f>
        <v/>
      </c>
      <c r="O131" s="14" t="str">
        <f>IF('EDT-1niveau'!F135="O","FRANCAIS"&amp;CHAR(10)&amp;"Orthographe",IF('EDT-1niveau'!F135="rec","RECREATION",IF('EDT-1niveau'!F135="p","Pause méridienne",IF('EDT-1niveau'!F135="G","FRANCAIS"&amp;CHAR(10)&amp;"Grammaire",IF('EDT-1niveau'!F135="E","FRANCAIS"&amp;CHAR(10)&amp;"Ecriture",IF('EDT-1niveau'!F135="M","MATHEMATIQUES",IF('EDT-1niveau'!F135="F","FRANCAIS",IF('EDT-1niveau'!F135="LC","FRANCAIS"&amp;CHAR(10)&amp;"Lecture et comp. de l'écrit",IF('EDT-1niveau'!F135="CLA","FRANCAIS"&amp;CHAR(10)&amp;"Culture littéraire et artistique",IF('EDT-1niveau'!F135="LO","FRANCAIS"&amp;CHAR(10)&amp;"Langage oral",IF('EDT-1niveau'!F135="L","FRANCAIS"&amp;CHAR(10)&amp;"Lexique",IF('EDT-1niveau'!F135="CM","MATHEMATIQUES"&amp;CHAR(10)&amp;"Calcul mental",IF('EDT-1niveau'!F135="GM","MATHEMATIQUES"&amp;CHAR(10)&amp;"Grandeurs et mesures",IF('EDT-1niveau'!F135="NC","MATHEMATIQUES"&amp;CHAR(10)&amp;"Nombres et calculs",IF('EDT-1niveau'!F135="EG","MATHEMATIQUES"&amp;CHAR(10)&amp;"Espace et Géométrie",IF('EDT-1niveau'!F135="S","Sciences et technologie",IF('EDT-1niveau'!F135="H","Histoire",IF('EDT-1niveau'!F135="Geo","Géographie",IF('EDT-1niveau'!F135="EMC","Enseig. mor. et civ.",IF('EDT-1niveau'!F135="EPS","Educ. phys. et sportive",IF('EDT-1niveau'!F135="EM","Educ. musicale",IF('EDT-1niveau'!F135="AP","Arts plastiques",IF('EDT-1niveau'!F135="HDA","Hist. des arts",IF('EDT-1niveau'!F135="QM","Questionner le monde",IF('EDT-1niveau'!F135="LV","Langue vivante",IF('EDT-1niveau'!F135="APC","Activ. pédag. complémentaires",""))))))))))))))))))))))))))</f>
        <v/>
      </c>
      <c r="P131" s="39" t="str">
        <f t="shared" si="8"/>
        <v/>
      </c>
    </row>
    <row r="132" spans="1:16" x14ac:dyDescent="0.3">
      <c r="A132" s="4" t="e">
        <f>IF('POUR COMMENCER'!$E$14&gt;=A131,A131+'POUR COMMENCER'!$H$29,"")</f>
        <v>#VALUE!</v>
      </c>
      <c r="B132" s="100" t="str">
        <f>'EDT-1niveau'!B136</f>
        <v/>
      </c>
      <c r="C132" s="14" t="str">
        <f>IF('EDT-1niveau'!B136="O","FRANCAIS"&amp;CHAR(10)&amp;"Orthographe",IF('EDT-1niveau'!B136="rec","RECREATION",IF('EDT-1niveau'!B136="p","Pause méridienne",IF('EDT-1niveau'!B136="G","FRANCAIS"&amp;CHAR(10)&amp;"Grammaire",IF('EDT-1niveau'!B136="E","FRANCAIS"&amp;CHAR(10)&amp;"Ecriture",IF('EDT-1niveau'!B136="M","MATHEMATIQUES",IF('EDT-1niveau'!B136="F","FRANCAIS",IF('EDT-1niveau'!B136="LC","FRANCAIS"&amp;CHAR(10)&amp;"Lecture et comp. de l'écrit",IF('EDT-1niveau'!B136="CLA","FRANCAIS"&amp;CHAR(10)&amp;"Culture littéraire et artistique",IF('EDT-1niveau'!B136="LO","FRANCAIS"&amp;CHAR(10)&amp;"Langage oral",IF('EDT-1niveau'!B136="L","FRANCAIS"&amp;CHAR(10)&amp;"Lexique",IF('EDT-1niveau'!B136="CM","MATHEMATIQUES"&amp;CHAR(10)&amp;"Calcul mental",IF('EDT-1niveau'!B136="GM","MATHEMATIQUES"&amp;CHAR(10)&amp;"Grandeurs et mesures",IF('EDT-1niveau'!B136="NC","MATHEMATIQUES"&amp;CHAR(10)&amp;"Nombres et calculs",IF('EDT-1niveau'!B136="EG","MATHEMATIQUES"&amp;CHAR(10)&amp;"Espace et Géométrie",IF('EDT-1niveau'!B136="S","Sciences et technologie",IF('EDT-1niveau'!B136="H","Histoire",IF('EDT-1niveau'!B136="Geo","Géographie",IF('EDT-1niveau'!B136="EMC","Enseig. mor. et civ.",IF('EDT-1niveau'!B136="EPS","Educ. phys. et sportive",IF('EDT-1niveau'!B136="EM","Educ. musicale",IF('EDT-1niveau'!B136="AP","Arts plastiques",IF('EDT-1niveau'!B136="HDA","Hist. des arts",IF('EDT-1niveau'!B136="QM","Questionner le monde",IF('EDT-1niveau'!B136="LV","Langue vivante",IF('EDT-1niveau'!B136="APC","Activ. pédag. complémentaires",""))))))))))))))))))))))))))</f>
        <v/>
      </c>
      <c r="D132" s="14" t="str">
        <f t="shared" si="5"/>
        <v/>
      </c>
      <c r="E132" s="100" t="str">
        <f>'EDT-1niveau'!C136</f>
        <v/>
      </c>
      <c r="F132" s="14" t="str">
        <f>IF('EDT-1niveau'!C136="O","FRANCAIS"&amp;CHAR(10)&amp;"Orthographe",IF('EDT-1niveau'!C136="rec","RECREATION",IF('EDT-1niveau'!C136="p","Pause méridienne",IF('EDT-1niveau'!C136="G","FRANCAIS"&amp;CHAR(10)&amp;"Grammaire",IF('EDT-1niveau'!C136="E","FRANCAIS"&amp;CHAR(10)&amp;"Ecriture",IF('EDT-1niveau'!C136="M","MATHEMATIQUES",IF('EDT-1niveau'!C136="F","FRANCAIS",IF('EDT-1niveau'!C136="LC","FRANCAIS"&amp;CHAR(10)&amp;"Lecture et comp. de l'écrit",IF('EDT-1niveau'!C136="CLA","FRANCAIS"&amp;CHAR(10)&amp;"Culture littéraire et artistique",IF('EDT-1niveau'!C136="LO","FRANCAIS"&amp;CHAR(10)&amp;"Langage oral",IF('EDT-1niveau'!C136="L","FRANCAIS"&amp;CHAR(10)&amp;"Lexique",IF('EDT-1niveau'!C136="CM","MATHEMATIQUES"&amp;CHAR(10)&amp;"Calcul mental",IF('EDT-1niveau'!C136="GM","MATHEMATIQUES"&amp;CHAR(10)&amp;"Grandeurs et mesures",IF('EDT-1niveau'!C136="NC","MATHEMATIQUES"&amp;CHAR(10)&amp;"Nombres et calculs",IF('EDT-1niveau'!C136="EG","MATHEMATIQUES"&amp;CHAR(10)&amp;"Espace et Géométrie",IF('EDT-1niveau'!C136="S","Sciences et technologie",IF('EDT-1niveau'!C136="H","Histoire",IF('EDT-1niveau'!C136="Geo","Géographie",IF('EDT-1niveau'!C136="EMC","Enseig. mor. et civ.",IF('EDT-1niveau'!C136="EPS","Educ. phys. et sportive",IF('EDT-1niveau'!C136="EM","Educ. musicale",IF('EDT-1niveau'!C136="AP","Arts plastiques",IF('EDT-1niveau'!C136="HDA","Hist. des arts",IF('EDT-1niveau'!C136="QM","Questionner le monde",IF('EDT-1niveau'!C136="LV","Langue vivante",IF('EDT-1niveau'!C136="APC","Activ. pédag. complémentaires",""))))))))))))))))))))))))))</f>
        <v/>
      </c>
      <c r="G132" s="14" t="str">
        <f t="shared" si="6"/>
        <v/>
      </c>
      <c r="H132" s="100" t="str">
        <f>'EDT-1niveau'!D136</f>
        <v/>
      </c>
      <c r="I132" s="14" t="str">
        <f>IF('EDT-1niveau'!D136="O","FRANCAIS"&amp;CHAR(10)&amp;"Orthographe",IF('EDT-1niveau'!D136="rec","RECREATION",IF('EDT-1niveau'!D136="p","Pause méridienne",IF('EDT-1niveau'!D136="G","FRANCAIS"&amp;CHAR(10)&amp;"Grammaire",IF('EDT-1niveau'!D136="E","FRANCAIS"&amp;CHAR(10)&amp;"Ecriture",IF('EDT-1niveau'!D136="M","MATHEMATIQUES",IF('EDT-1niveau'!D136="F","FRANCAIS",IF('EDT-1niveau'!D136="LC","FRANCAIS"&amp;CHAR(10)&amp;"Lecture et comp. de l'écrit",IF('EDT-1niveau'!D136="CLA","FRANCAIS"&amp;CHAR(10)&amp;"Culture littéraire et artistique",IF('EDT-1niveau'!D136="LO","FRANCAIS"&amp;CHAR(10)&amp;"Langage oral",IF('EDT-1niveau'!D136="L","FRANCAIS"&amp;CHAR(10)&amp;"Lexique",IF('EDT-1niveau'!D136="CM","MATHEMATIQUES"&amp;CHAR(10)&amp;"Calcul mental",IF('EDT-1niveau'!D136="GM","MATHEMATIQUES"&amp;CHAR(10)&amp;"Grandeurs et mesures",IF('EDT-1niveau'!D136="NC","MATHEMATIQUES"&amp;CHAR(10)&amp;"Nombres et calculs",IF('EDT-1niveau'!D136="EG","MATHEMATIQUES"&amp;CHAR(10)&amp;"Espace et Géométrie",IF('EDT-1niveau'!D136="S","Sciences et technologie",IF('EDT-1niveau'!D136="H","Histoire",IF('EDT-1niveau'!D136="Geo","Géographie",IF('EDT-1niveau'!D136="EMC","Enseig. mor. et civ.",IF('EDT-1niveau'!D136="EPS","Educ. phys. et sportive",IF('EDT-1niveau'!D136="EM","Educ. musicale",IF('EDT-1niveau'!D136="AP","Arts plastiques",IF('EDT-1niveau'!D136="HDA","Hist. des arts",IF('EDT-1niveau'!D136="QM","Questionner le monde",IF('EDT-1niveau'!D136="LV","Langue vivante",IF('EDT-1niveau'!D136="APC","Activ. pédag. complémentaires",""))))))))))))))))))))))))))</f>
        <v/>
      </c>
      <c r="J132" s="14" t="str">
        <f t="shared" si="9"/>
        <v/>
      </c>
      <c r="K132" s="100" t="str">
        <f>'EDT-1niveau'!E136</f>
        <v/>
      </c>
      <c r="L132" s="14" t="str">
        <f>IF('EDT-1niveau'!E136="O","FRANCAIS"&amp;CHAR(10)&amp;"Orthographe",IF('EDT-1niveau'!E136="rec","RECREATION",IF('EDT-1niveau'!E136="p","Pause méridienne",IF('EDT-1niveau'!E136="G","FRANCAIS"&amp;CHAR(10)&amp;"Grammaire",IF('EDT-1niveau'!E136="E","FRANCAIS"&amp;CHAR(10)&amp;"Ecriture",IF('EDT-1niveau'!E136="M","MATHEMATIQUES",IF('EDT-1niveau'!E136="F","FRANCAIS",IF('EDT-1niveau'!E136="LC","FRANCAIS"&amp;CHAR(10)&amp;"Lecture et comp. de l'écrit",IF('EDT-1niveau'!E136="CLA","FRANCAIS"&amp;CHAR(10)&amp;"Culture littéraire et artistique",IF('EDT-1niveau'!E136="LO","FRANCAIS"&amp;CHAR(10)&amp;"Langage oral",IF('EDT-1niveau'!E136="L","FRANCAIS"&amp;CHAR(10)&amp;"Lexique",IF('EDT-1niveau'!E136="CM","MATHEMATIQUES"&amp;CHAR(10)&amp;"Calcul mental",IF('EDT-1niveau'!E136="GM","MATHEMATIQUES"&amp;CHAR(10)&amp;"Grandeurs et mesures",IF('EDT-1niveau'!E136="NC","MATHEMATIQUES"&amp;CHAR(10)&amp;"Nombres et calculs",IF('EDT-1niveau'!E136="EG","MATHEMATIQUES"&amp;CHAR(10)&amp;"Espace et Géométrie",IF('EDT-1niveau'!E136="S","Sciences et technologie",IF('EDT-1niveau'!E136="H","Histoire",IF('EDT-1niveau'!E136="Geo","Géographie",IF('EDT-1niveau'!E136="EMC","Enseig. mor. et civ.",IF('EDT-1niveau'!E136="EPS","Educ. phys. et sportive",IF('EDT-1niveau'!E136="EM","Educ. musicale",IF('EDT-1niveau'!E136="AP","Arts plastiques",IF('EDT-1niveau'!E136="HDA","Hist. des arts",IF('EDT-1niveau'!E136="QM","Questionner le monde",IF('EDT-1niveau'!E136="LV","Langue vivante",IF('EDT-1niveau'!E136="APC","Activ. pédag. complémentaires",""))))))))))))))))))))))))))</f>
        <v/>
      </c>
      <c r="M132" s="14" t="str">
        <f t="shared" si="7"/>
        <v/>
      </c>
      <c r="N132" s="100" t="str">
        <f>'EDT-1niveau'!F136</f>
        <v/>
      </c>
      <c r="O132" s="14" t="str">
        <f>IF('EDT-1niveau'!F136="O","FRANCAIS"&amp;CHAR(10)&amp;"Orthographe",IF('EDT-1niveau'!F136="rec","RECREATION",IF('EDT-1niveau'!F136="p","Pause méridienne",IF('EDT-1niveau'!F136="G","FRANCAIS"&amp;CHAR(10)&amp;"Grammaire",IF('EDT-1niveau'!F136="E","FRANCAIS"&amp;CHAR(10)&amp;"Ecriture",IF('EDT-1niveau'!F136="M","MATHEMATIQUES",IF('EDT-1niveau'!F136="F","FRANCAIS",IF('EDT-1niveau'!F136="LC","FRANCAIS"&amp;CHAR(10)&amp;"Lecture et comp. de l'écrit",IF('EDT-1niveau'!F136="CLA","FRANCAIS"&amp;CHAR(10)&amp;"Culture littéraire et artistique",IF('EDT-1niveau'!F136="LO","FRANCAIS"&amp;CHAR(10)&amp;"Langage oral",IF('EDT-1niveau'!F136="L","FRANCAIS"&amp;CHAR(10)&amp;"Lexique",IF('EDT-1niveau'!F136="CM","MATHEMATIQUES"&amp;CHAR(10)&amp;"Calcul mental",IF('EDT-1niveau'!F136="GM","MATHEMATIQUES"&amp;CHAR(10)&amp;"Grandeurs et mesures",IF('EDT-1niveau'!F136="NC","MATHEMATIQUES"&amp;CHAR(10)&amp;"Nombres et calculs",IF('EDT-1niveau'!F136="EG","MATHEMATIQUES"&amp;CHAR(10)&amp;"Espace et Géométrie",IF('EDT-1niveau'!F136="S","Sciences et technologie",IF('EDT-1niveau'!F136="H","Histoire",IF('EDT-1niveau'!F136="Geo","Géographie",IF('EDT-1niveau'!F136="EMC","Enseig. mor. et civ.",IF('EDT-1niveau'!F136="EPS","Educ. phys. et sportive",IF('EDT-1niveau'!F136="EM","Educ. musicale",IF('EDT-1niveau'!F136="AP","Arts plastiques",IF('EDT-1niveau'!F136="HDA","Hist. des arts",IF('EDT-1niveau'!F136="QM","Questionner le monde",IF('EDT-1niveau'!F136="LV","Langue vivante",IF('EDT-1niveau'!F136="APC","Activ. pédag. complémentaires",""))))))))))))))))))))))))))</f>
        <v/>
      </c>
      <c r="P132" s="39" t="str">
        <f t="shared" si="8"/>
        <v/>
      </c>
    </row>
    <row r="133" spans="1:16" x14ac:dyDescent="0.3">
      <c r="A133" s="4" t="e">
        <f>IF('POUR COMMENCER'!$E$14&gt;=A132,A132+'POUR COMMENCER'!$H$29,"")</f>
        <v>#VALUE!</v>
      </c>
      <c r="B133" s="100" t="str">
        <f>'EDT-1niveau'!B137</f>
        <v/>
      </c>
      <c r="C133" s="14" t="str">
        <f>IF('EDT-1niveau'!B137="O","FRANCAIS"&amp;CHAR(10)&amp;"Orthographe",IF('EDT-1niveau'!B137="rec","RECREATION",IF('EDT-1niveau'!B137="p","Pause méridienne",IF('EDT-1niveau'!B137="G","FRANCAIS"&amp;CHAR(10)&amp;"Grammaire",IF('EDT-1niveau'!B137="E","FRANCAIS"&amp;CHAR(10)&amp;"Ecriture",IF('EDT-1niveau'!B137="M","MATHEMATIQUES",IF('EDT-1niveau'!B137="F","FRANCAIS",IF('EDT-1niveau'!B137="LC","FRANCAIS"&amp;CHAR(10)&amp;"Lecture et comp. de l'écrit",IF('EDT-1niveau'!B137="CLA","FRANCAIS"&amp;CHAR(10)&amp;"Culture littéraire et artistique",IF('EDT-1niveau'!B137="LO","FRANCAIS"&amp;CHAR(10)&amp;"Langage oral",IF('EDT-1niveau'!B137="L","FRANCAIS"&amp;CHAR(10)&amp;"Lexique",IF('EDT-1niveau'!B137="CM","MATHEMATIQUES"&amp;CHAR(10)&amp;"Calcul mental",IF('EDT-1niveau'!B137="GM","MATHEMATIQUES"&amp;CHAR(10)&amp;"Grandeurs et mesures",IF('EDT-1niveau'!B137="NC","MATHEMATIQUES"&amp;CHAR(10)&amp;"Nombres et calculs",IF('EDT-1niveau'!B137="EG","MATHEMATIQUES"&amp;CHAR(10)&amp;"Espace et Géométrie",IF('EDT-1niveau'!B137="S","Sciences et technologie",IF('EDT-1niveau'!B137="H","Histoire",IF('EDT-1niveau'!B137="Geo","Géographie",IF('EDT-1niveau'!B137="EMC","Enseig. mor. et civ.",IF('EDT-1niveau'!B137="EPS","Educ. phys. et sportive",IF('EDT-1niveau'!B137="EM","Educ. musicale",IF('EDT-1niveau'!B137="AP","Arts plastiques",IF('EDT-1niveau'!B137="HDA","Hist. des arts",IF('EDT-1niveau'!B137="QM","Questionner le monde",IF('EDT-1niveau'!B137="LV","Langue vivante",IF('EDT-1niveau'!B137="APC","Activ. pédag. complémentaires",""))))))))))))))))))))))))))</f>
        <v/>
      </c>
      <c r="D133" s="14" t="str">
        <f t="shared" ref="D133:D149" si="10">IF(C133&lt;&gt;"","LUNDI","")</f>
        <v/>
      </c>
      <c r="E133" s="100" t="str">
        <f>'EDT-1niveau'!C137</f>
        <v/>
      </c>
      <c r="F133" s="14" t="str">
        <f>IF('EDT-1niveau'!C137="O","FRANCAIS"&amp;CHAR(10)&amp;"Orthographe",IF('EDT-1niveau'!C137="rec","RECREATION",IF('EDT-1niveau'!C137="p","Pause méridienne",IF('EDT-1niveau'!C137="G","FRANCAIS"&amp;CHAR(10)&amp;"Grammaire",IF('EDT-1niveau'!C137="E","FRANCAIS"&amp;CHAR(10)&amp;"Ecriture",IF('EDT-1niveau'!C137="M","MATHEMATIQUES",IF('EDT-1niveau'!C137="F","FRANCAIS",IF('EDT-1niveau'!C137="LC","FRANCAIS"&amp;CHAR(10)&amp;"Lecture et comp. de l'écrit",IF('EDT-1niveau'!C137="CLA","FRANCAIS"&amp;CHAR(10)&amp;"Culture littéraire et artistique",IF('EDT-1niveau'!C137="LO","FRANCAIS"&amp;CHAR(10)&amp;"Langage oral",IF('EDT-1niveau'!C137="L","FRANCAIS"&amp;CHAR(10)&amp;"Lexique",IF('EDT-1niveau'!C137="CM","MATHEMATIQUES"&amp;CHAR(10)&amp;"Calcul mental",IF('EDT-1niveau'!C137="GM","MATHEMATIQUES"&amp;CHAR(10)&amp;"Grandeurs et mesures",IF('EDT-1niveau'!C137="NC","MATHEMATIQUES"&amp;CHAR(10)&amp;"Nombres et calculs",IF('EDT-1niveau'!C137="EG","MATHEMATIQUES"&amp;CHAR(10)&amp;"Espace et Géométrie",IF('EDT-1niveau'!C137="S","Sciences et technologie",IF('EDT-1niveau'!C137="H","Histoire",IF('EDT-1niveau'!C137="Geo","Géographie",IF('EDT-1niveau'!C137="EMC","Enseig. mor. et civ.",IF('EDT-1niveau'!C137="EPS","Educ. phys. et sportive",IF('EDT-1niveau'!C137="EM","Educ. musicale",IF('EDT-1niveau'!C137="AP","Arts plastiques",IF('EDT-1niveau'!C137="HDA","Hist. des arts",IF('EDT-1niveau'!C137="QM","Questionner le monde",IF('EDT-1niveau'!C137="LV","Langue vivante",IF('EDT-1niveau'!C137="APC","Activ. pédag. complémentaires",""))))))))))))))))))))))))))</f>
        <v/>
      </c>
      <c r="G133" s="14" t="str">
        <f t="shared" ref="G133:G149" si="11">IF(F133&lt;&gt;"","MARDI","")</f>
        <v/>
      </c>
      <c r="H133" s="100" t="str">
        <f>'EDT-1niveau'!D137</f>
        <v/>
      </c>
      <c r="I133" s="14" t="str">
        <f>IF('EDT-1niveau'!D137="O","FRANCAIS"&amp;CHAR(10)&amp;"Orthographe",IF('EDT-1niveau'!D137="rec","RECREATION",IF('EDT-1niveau'!D137="p","Pause méridienne",IF('EDT-1niveau'!D137="G","FRANCAIS"&amp;CHAR(10)&amp;"Grammaire",IF('EDT-1niveau'!D137="E","FRANCAIS"&amp;CHAR(10)&amp;"Ecriture",IF('EDT-1niveau'!D137="M","MATHEMATIQUES",IF('EDT-1niveau'!D137="F","FRANCAIS",IF('EDT-1niveau'!D137="LC","FRANCAIS"&amp;CHAR(10)&amp;"Lecture et comp. de l'écrit",IF('EDT-1niveau'!D137="CLA","FRANCAIS"&amp;CHAR(10)&amp;"Culture littéraire et artistique",IF('EDT-1niveau'!D137="LO","FRANCAIS"&amp;CHAR(10)&amp;"Langage oral",IF('EDT-1niveau'!D137="L","FRANCAIS"&amp;CHAR(10)&amp;"Lexique",IF('EDT-1niveau'!D137="CM","MATHEMATIQUES"&amp;CHAR(10)&amp;"Calcul mental",IF('EDT-1niveau'!D137="GM","MATHEMATIQUES"&amp;CHAR(10)&amp;"Grandeurs et mesures",IF('EDT-1niveau'!D137="NC","MATHEMATIQUES"&amp;CHAR(10)&amp;"Nombres et calculs",IF('EDT-1niveau'!D137="EG","MATHEMATIQUES"&amp;CHAR(10)&amp;"Espace et Géométrie",IF('EDT-1niveau'!D137="S","Sciences et technologie",IF('EDT-1niveau'!D137="H","Histoire",IF('EDT-1niveau'!D137="Geo","Géographie",IF('EDT-1niveau'!D137="EMC","Enseig. mor. et civ.",IF('EDT-1niveau'!D137="EPS","Educ. phys. et sportive",IF('EDT-1niveau'!D137="EM","Educ. musicale",IF('EDT-1niveau'!D137="AP","Arts plastiques",IF('EDT-1niveau'!D137="HDA","Hist. des arts",IF('EDT-1niveau'!D137="QM","Questionner le monde",IF('EDT-1niveau'!D137="LV","Langue vivante",IF('EDT-1niveau'!D137="APC","Activ. pédag. complémentaires",""))))))))))))))))))))))))))</f>
        <v/>
      </c>
      <c r="J133" s="14" t="str">
        <f t="shared" si="9"/>
        <v/>
      </c>
      <c r="K133" s="100" t="str">
        <f>'EDT-1niveau'!E137</f>
        <v/>
      </c>
      <c r="L133" s="14" t="str">
        <f>IF('EDT-1niveau'!E137="O","FRANCAIS"&amp;CHAR(10)&amp;"Orthographe",IF('EDT-1niveau'!E137="rec","RECREATION",IF('EDT-1niveau'!E137="p","Pause méridienne",IF('EDT-1niveau'!E137="G","FRANCAIS"&amp;CHAR(10)&amp;"Grammaire",IF('EDT-1niveau'!E137="E","FRANCAIS"&amp;CHAR(10)&amp;"Ecriture",IF('EDT-1niveau'!E137="M","MATHEMATIQUES",IF('EDT-1niveau'!E137="F","FRANCAIS",IF('EDT-1niveau'!E137="LC","FRANCAIS"&amp;CHAR(10)&amp;"Lecture et comp. de l'écrit",IF('EDT-1niveau'!E137="CLA","FRANCAIS"&amp;CHAR(10)&amp;"Culture littéraire et artistique",IF('EDT-1niveau'!E137="LO","FRANCAIS"&amp;CHAR(10)&amp;"Langage oral",IF('EDT-1niveau'!E137="L","FRANCAIS"&amp;CHAR(10)&amp;"Lexique",IF('EDT-1niveau'!E137="CM","MATHEMATIQUES"&amp;CHAR(10)&amp;"Calcul mental",IF('EDT-1niveau'!E137="GM","MATHEMATIQUES"&amp;CHAR(10)&amp;"Grandeurs et mesures",IF('EDT-1niveau'!E137="NC","MATHEMATIQUES"&amp;CHAR(10)&amp;"Nombres et calculs",IF('EDT-1niveau'!E137="EG","MATHEMATIQUES"&amp;CHAR(10)&amp;"Espace et Géométrie",IF('EDT-1niveau'!E137="S","Sciences et technologie",IF('EDT-1niveau'!E137="H","Histoire",IF('EDT-1niveau'!E137="Geo","Géographie",IF('EDT-1niveau'!E137="EMC","Enseig. mor. et civ.",IF('EDT-1niveau'!E137="EPS","Educ. phys. et sportive",IF('EDT-1niveau'!E137="EM","Educ. musicale",IF('EDT-1niveau'!E137="AP","Arts plastiques",IF('EDT-1niveau'!E137="HDA","Hist. des arts",IF('EDT-1niveau'!E137="QM","Questionner le monde",IF('EDT-1niveau'!E137="LV","Langue vivante",IF('EDT-1niveau'!E137="APC","Activ. pédag. complémentaires",""))))))))))))))))))))))))))</f>
        <v/>
      </c>
      <c r="M133" s="14" t="str">
        <f t="shared" ref="M133:M149" si="12">IF(L133&lt;&gt;"","JEUDI","")</f>
        <v/>
      </c>
      <c r="N133" s="100" t="str">
        <f>'EDT-1niveau'!F137</f>
        <v/>
      </c>
      <c r="O133" s="14" t="str">
        <f>IF('EDT-1niveau'!F137="O","FRANCAIS"&amp;CHAR(10)&amp;"Orthographe",IF('EDT-1niveau'!F137="rec","RECREATION",IF('EDT-1niveau'!F137="p","Pause méridienne",IF('EDT-1niveau'!F137="G","FRANCAIS"&amp;CHAR(10)&amp;"Grammaire",IF('EDT-1niveau'!F137="E","FRANCAIS"&amp;CHAR(10)&amp;"Ecriture",IF('EDT-1niveau'!F137="M","MATHEMATIQUES",IF('EDT-1niveau'!F137="F","FRANCAIS",IF('EDT-1niveau'!F137="LC","FRANCAIS"&amp;CHAR(10)&amp;"Lecture et comp. de l'écrit",IF('EDT-1niveau'!F137="CLA","FRANCAIS"&amp;CHAR(10)&amp;"Culture littéraire et artistique",IF('EDT-1niveau'!F137="LO","FRANCAIS"&amp;CHAR(10)&amp;"Langage oral",IF('EDT-1niveau'!F137="L","FRANCAIS"&amp;CHAR(10)&amp;"Lexique",IF('EDT-1niveau'!F137="CM","MATHEMATIQUES"&amp;CHAR(10)&amp;"Calcul mental",IF('EDT-1niveau'!F137="GM","MATHEMATIQUES"&amp;CHAR(10)&amp;"Grandeurs et mesures",IF('EDT-1niveau'!F137="NC","MATHEMATIQUES"&amp;CHAR(10)&amp;"Nombres et calculs",IF('EDT-1niveau'!F137="EG","MATHEMATIQUES"&amp;CHAR(10)&amp;"Espace et Géométrie",IF('EDT-1niveau'!F137="S","Sciences et technologie",IF('EDT-1niveau'!F137="H","Histoire",IF('EDT-1niveau'!F137="Geo","Géographie",IF('EDT-1niveau'!F137="EMC","Enseig. mor. et civ.",IF('EDT-1niveau'!F137="EPS","Educ. phys. et sportive",IF('EDT-1niveau'!F137="EM","Educ. musicale",IF('EDT-1niveau'!F137="AP","Arts plastiques",IF('EDT-1niveau'!F137="HDA","Hist. des arts",IF('EDT-1niveau'!F137="QM","Questionner le monde",IF('EDT-1niveau'!F137="LV","Langue vivante",IF('EDT-1niveau'!F137="APC","Activ. pédag. complémentaires",""))))))))))))))))))))))))))</f>
        <v/>
      </c>
      <c r="P133" s="39" t="str">
        <f t="shared" ref="P133:P149" si="13">IF(O133&lt;&gt;"","VENDREDI","")</f>
        <v/>
      </c>
    </row>
    <row r="134" spans="1:16" x14ac:dyDescent="0.3">
      <c r="B134" s="100" t="str">
        <f>'EDT-1niveau'!B138</f>
        <v/>
      </c>
      <c r="C134" s="14" t="str">
        <f>IF('EDT-1niveau'!B138="O","FRANCAIS"&amp;CHAR(10)&amp;"Orthographe",IF('EDT-1niveau'!B138="rec","RECREATION",IF('EDT-1niveau'!B138="p","Pause méridienne",IF('EDT-1niveau'!B138="G","FRANCAIS"&amp;CHAR(10)&amp;"Grammaire",IF('EDT-1niveau'!B138="E","FRANCAIS"&amp;CHAR(10)&amp;"Ecriture",IF('EDT-1niveau'!B138="M","MATHEMATIQUES",IF('EDT-1niveau'!B138="F","FRANCAIS",IF('EDT-1niveau'!B138="LC","FRANCAIS"&amp;CHAR(10)&amp;"Lecture et comp. de l'écrit",IF('EDT-1niveau'!B138="CLA","FRANCAIS"&amp;CHAR(10)&amp;"Culture littéraire et artistique",IF('EDT-1niveau'!B138="LO","FRANCAIS"&amp;CHAR(10)&amp;"Langage oral",IF('EDT-1niveau'!B138="L","FRANCAIS"&amp;CHAR(10)&amp;"Lexique",IF('EDT-1niveau'!B138="CM","MATHEMATIQUES"&amp;CHAR(10)&amp;"Calcul mental",IF('EDT-1niveau'!B138="GM","MATHEMATIQUES"&amp;CHAR(10)&amp;"Grandeurs et mesures",IF('EDT-1niveau'!B138="NC","MATHEMATIQUES"&amp;CHAR(10)&amp;"Nombres et calculs",IF('EDT-1niveau'!B138="EG","MATHEMATIQUES"&amp;CHAR(10)&amp;"Espace et Géométrie",IF('EDT-1niveau'!B138="S","Sciences et technologie",IF('EDT-1niveau'!B138="H","Histoire",IF('EDT-1niveau'!B138="Geo","Géographie",IF('EDT-1niveau'!B138="EMC","Enseig. mor. et civ.",IF('EDT-1niveau'!B138="EPS","Educ. phys. et sportive",IF('EDT-1niveau'!B138="EM","Educ. musicale",IF('EDT-1niveau'!B138="AP","Arts plastiques",IF('EDT-1niveau'!B138="HDA","Hist. des arts",IF('EDT-1niveau'!B138="QM","Questionner le monde",IF('EDT-1niveau'!B138="LV","Langue vivante",IF('EDT-1niveau'!B138="APC","Activ. pédag. complémentaires",""))))))))))))))))))))))))))</f>
        <v/>
      </c>
      <c r="D134" s="14" t="str">
        <f t="shared" si="10"/>
        <v/>
      </c>
      <c r="E134" s="100" t="str">
        <f>'EDT-1niveau'!C138</f>
        <v/>
      </c>
      <c r="F134" s="14" t="str">
        <f>IF('EDT-1niveau'!C138="O","FRANCAIS"&amp;CHAR(10)&amp;"Orthographe",IF('EDT-1niveau'!C138="rec","RECREATION",IF('EDT-1niveau'!C138="p","Pause méridienne",IF('EDT-1niveau'!C138="G","FRANCAIS"&amp;CHAR(10)&amp;"Grammaire",IF('EDT-1niveau'!C138="E","FRANCAIS"&amp;CHAR(10)&amp;"Ecriture",IF('EDT-1niveau'!C138="M","MATHEMATIQUES",IF('EDT-1niveau'!C138="F","FRANCAIS",IF('EDT-1niveau'!C138="LC","FRANCAIS"&amp;CHAR(10)&amp;"Lecture et comp. de l'écrit",IF('EDT-1niveau'!C138="CLA","FRANCAIS"&amp;CHAR(10)&amp;"Culture littéraire et artistique",IF('EDT-1niveau'!C138="LO","FRANCAIS"&amp;CHAR(10)&amp;"Langage oral",IF('EDT-1niveau'!C138="L","FRANCAIS"&amp;CHAR(10)&amp;"Lexique",IF('EDT-1niveau'!C138="CM","MATHEMATIQUES"&amp;CHAR(10)&amp;"Calcul mental",IF('EDT-1niveau'!C138="GM","MATHEMATIQUES"&amp;CHAR(10)&amp;"Grandeurs et mesures",IF('EDT-1niveau'!C138="NC","MATHEMATIQUES"&amp;CHAR(10)&amp;"Nombres et calculs",IF('EDT-1niveau'!C138="EG","MATHEMATIQUES"&amp;CHAR(10)&amp;"Espace et Géométrie",IF('EDT-1niveau'!C138="S","Sciences et technologie",IF('EDT-1niveau'!C138="H","Histoire",IF('EDT-1niveau'!C138="Geo","Géographie",IF('EDT-1niveau'!C138="EMC","Enseig. mor. et civ.",IF('EDT-1niveau'!C138="EPS","Educ. phys. et sportive",IF('EDT-1niveau'!C138="EM","Educ. musicale",IF('EDT-1niveau'!C138="AP","Arts plastiques",IF('EDT-1niveau'!C138="HDA","Hist. des arts",IF('EDT-1niveau'!C138="QM","Questionner le monde",IF('EDT-1niveau'!C138="LV","Langue vivante",IF('EDT-1niveau'!C138="APC","Activ. pédag. complémentaires",""))))))))))))))))))))))))))</f>
        <v/>
      </c>
      <c r="G134" s="14" t="str">
        <f t="shared" si="11"/>
        <v/>
      </c>
      <c r="H134" s="100" t="str">
        <f>'EDT-1niveau'!D138</f>
        <v/>
      </c>
      <c r="I134" s="14" t="str">
        <f>IF('EDT-1niveau'!D138="O","FRANCAIS"&amp;CHAR(10)&amp;"Orthographe",IF('EDT-1niveau'!D138="rec","RECREATION",IF('EDT-1niveau'!D138="p","Pause méridienne",IF('EDT-1niveau'!D138="G","FRANCAIS"&amp;CHAR(10)&amp;"Grammaire",IF('EDT-1niveau'!D138="E","FRANCAIS"&amp;CHAR(10)&amp;"Ecriture",IF('EDT-1niveau'!D138="M","MATHEMATIQUES",IF('EDT-1niveau'!D138="F","FRANCAIS",IF('EDT-1niveau'!D138="LC","FRANCAIS"&amp;CHAR(10)&amp;"Lecture et comp. de l'écrit",IF('EDT-1niveau'!D138="CLA","FRANCAIS"&amp;CHAR(10)&amp;"Culture littéraire et artistique",IF('EDT-1niveau'!D138="LO","FRANCAIS"&amp;CHAR(10)&amp;"Langage oral",IF('EDT-1niveau'!D138="L","FRANCAIS"&amp;CHAR(10)&amp;"Lexique",IF('EDT-1niveau'!D138="CM","MATHEMATIQUES"&amp;CHAR(10)&amp;"Calcul mental",IF('EDT-1niveau'!D138="GM","MATHEMATIQUES"&amp;CHAR(10)&amp;"Grandeurs et mesures",IF('EDT-1niveau'!D138="NC","MATHEMATIQUES"&amp;CHAR(10)&amp;"Nombres et calculs",IF('EDT-1niveau'!D138="EG","MATHEMATIQUES"&amp;CHAR(10)&amp;"Espace et Géométrie",IF('EDT-1niveau'!D138="S","Sciences et technologie",IF('EDT-1niveau'!D138="H","Histoire",IF('EDT-1niveau'!D138="Geo","Géographie",IF('EDT-1niveau'!D138="EMC","Enseig. mor. et civ.",IF('EDT-1niveau'!D138="EPS","Educ. phys. et sportive",IF('EDT-1niveau'!D138="EM","Educ. musicale",IF('EDT-1niveau'!D138="AP","Arts plastiques",IF('EDT-1niveau'!D138="HDA","Hist. des arts",IF('EDT-1niveau'!D138="QM","Questionner le monde",IF('EDT-1niveau'!D138="LV","Langue vivante",IF('EDT-1niveau'!D138="APC","Activ. pédag. complémentaires",""))))))))))))))))))))))))))</f>
        <v/>
      </c>
      <c r="J134" s="14" t="str">
        <f t="shared" ref="J134:J149" si="14">IF(I134&lt;&gt;"","MERCREDI","")</f>
        <v/>
      </c>
      <c r="K134" s="100" t="str">
        <f>'EDT-1niveau'!E138</f>
        <v/>
      </c>
      <c r="L134" s="14" t="str">
        <f>IF('EDT-1niveau'!E138="O","FRANCAIS"&amp;CHAR(10)&amp;"Orthographe",IF('EDT-1niveau'!E138="rec","RECREATION",IF('EDT-1niveau'!E138="p","Pause méridienne",IF('EDT-1niveau'!E138="G","FRANCAIS"&amp;CHAR(10)&amp;"Grammaire",IF('EDT-1niveau'!E138="E","FRANCAIS"&amp;CHAR(10)&amp;"Ecriture",IF('EDT-1niveau'!E138="M","MATHEMATIQUES",IF('EDT-1niveau'!E138="F","FRANCAIS",IF('EDT-1niveau'!E138="LC","FRANCAIS"&amp;CHAR(10)&amp;"Lecture et comp. de l'écrit",IF('EDT-1niveau'!E138="CLA","FRANCAIS"&amp;CHAR(10)&amp;"Culture littéraire et artistique",IF('EDT-1niveau'!E138="LO","FRANCAIS"&amp;CHAR(10)&amp;"Langage oral",IF('EDT-1niveau'!E138="L","FRANCAIS"&amp;CHAR(10)&amp;"Lexique",IF('EDT-1niveau'!E138="CM","MATHEMATIQUES"&amp;CHAR(10)&amp;"Calcul mental",IF('EDT-1niveau'!E138="GM","MATHEMATIQUES"&amp;CHAR(10)&amp;"Grandeurs et mesures",IF('EDT-1niveau'!E138="NC","MATHEMATIQUES"&amp;CHAR(10)&amp;"Nombres et calculs",IF('EDT-1niveau'!E138="EG","MATHEMATIQUES"&amp;CHAR(10)&amp;"Espace et Géométrie",IF('EDT-1niveau'!E138="S","Sciences et technologie",IF('EDT-1niveau'!E138="H","Histoire",IF('EDT-1niveau'!E138="Geo","Géographie",IF('EDT-1niveau'!E138="EMC","Enseig. mor. et civ.",IF('EDT-1niveau'!E138="EPS","Educ. phys. et sportive",IF('EDT-1niveau'!E138="EM","Educ. musicale",IF('EDT-1niveau'!E138="AP","Arts plastiques",IF('EDT-1niveau'!E138="HDA","Hist. des arts",IF('EDT-1niveau'!E138="QM","Questionner le monde",IF('EDT-1niveau'!E138="LV","Langue vivante",IF('EDT-1niveau'!E138="APC","Activ. pédag. complémentaires",""))))))))))))))))))))))))))</f>
        <v/>
      </c>
      <c r="M134" s="14" t="str">
        <f t="shared" si="12"/>
        <v/>
      </c>
      <c r="N134" s="100" t="str">
        <f>'EDT-1niveau'!F138</f>
        <v/>
      </c>
      <c r="O134" s="14" t="str">
        <f>IF('EDT-1niveau'!F138="O","FRANCAIS"&amp;CHAR(10)&amp;"Orthographe",IF('EDT-1niveau'!F138="rec","RECREATION",IF('EDT-1niveau'!F138="p","Pause méridienne",IF('EDT-1niveau'!F138="G","FRANCAIS"&amp;CHAR(10)&amp;"Grammaire",IF('EDT-1niveau'!F138="E","FRANCAIS"&amp;CHAR(10)&amp;"Ecriture",IF('EDT-1niveau'!F138="M","MATHEMATIQUES",IF('EDT-1niveau'!F138="F","FRANCAIS",IF('EDT-1niveau'!F138="LC","FRANCAIS"&amp;CHAR(10)&amp;"Lecture et comp. de l'écrit",IF('EDT-1niveau'!F138="CLA","FRANCAIS"&amp;CHAR(10)&amp;"Culture littéraire et artistique",IF('EDT-1niveau'!F138="LO","FRANCAIS"&amp;CHAR(10)&amp;"Langage oral",IF('EDT-1niveau'!F138="L","FRANCAIS"&amp;CHAR(10)&amp;"Lexique",IF('EDT-1niveau'!F138="CM","MATHEMATIQUES"&amp;CHAR(10)&amp;"Calcul mental",IF('EDT-1niveau'!F138="GM","MATHEMATIQUES"&amp;CHAR(10)&amp;"Grandeurs et mesures",IF('EDT-1niveau'!F138="NC","MATHEMATIQUES"&amp;CHAR(10)&amp;"Nombres et calculs",IF('EDT-1niveau'!F138="EG","MATHEMATIQUES"&amp;CHAR(10)&amp;"Espace et Géométrie",IF('EDT-1niveau'!F138="S","Sciences et technologie",IF('EDT-1niveau'!F138="H","Histoire",IF('EDT-1niveau'!F138="Geo","Géographie",IF('EDT-1niveau'!F138="EMC","Enseig. mor. et civ.",IF('EDT-1niveau'!F138="EPS","Educ. phys. et sportive",IF('EDT-1niveau'!F138="EM","Educ. musicale",IF('EDT-1niveau'!F138="AP","Arts plastiques",IF('EDT-1niveau'!F138="HDA","Hist. des arts",IF('EDT-1niveau'!F138="QM","Questionner le monde",IF('EDT-1niveau'!F138="LV","Langue vivante",IF('EDT-1niveau'!F138="APC","Activ. pédag. complémentaires",""))))))))))))))))))))))))))</f>
        <v/>
      </c>
      <c r="P134" s="39" t="str">
        <f t="shared" si="13"/>
        <v/>
      </c>
    </row>
    <row r="135" spans="1:16" x14ac:dyDescent="0.3">
      <c r="B135" s="100" t="str">
        <f>'EDT-1niveau'!B139</f>
        <v/>
      </c>
      <c r="C135" s="14" t="str">
        <f>IF('EDT-1niveau'!B139="O","FRANCAIS"&amp;CHAR(10)&amp;"Orthographe",IF('EDT-1niveau'!B139="rec","RECREATION",IF('EDT-1niveau'!B139="p","Pause méridienne",IF('EDT-1niveau'!B139="G","FRANCAIS"&amp;CHAR(10)&amp;"Grammaire",IF('EDT-1niveau'!B139="E","FRANCAIS"&amp;CHAR(10)&amp;"Ecriture",IF('EDT-1niveau'!B139="M","MATHEMATIQUES",IF('EDT-1niveau'!B139="F","FRANCAIS",IF('EDT-1niveau'!B139="LC","FRANCAIS"&amp;CHAR(10)&amp;"Lecture et comp. de l'écrit",IF('EDT-1niveau'!B139="CLA","FRANCAIS"&amp;CHAR(10)&amp;"Culture littéraire et artistique",IF('EDT-1niveau'!B139="LO","FRANCAIS"&amp;CHAR(10)&amp;"Langage oral",IF('EDT-1niveau'!B139="L","FRANCAIS"&amp;CHAR(10)&amp;"Lexique",IF('EDT-1niveau'!B139="CM","MATHEMATIQUES"&amp;CHAR(10)&amp;"Calcul mental",IF('EDT-1niveau'!B139="GM","MATHEMATIQUES"&amp;CHAR(10)&amp;"Grandeurs et mesures",IF('EDT-1niveau'!B139="NC","MATHEMATIQUES"&amp;CHAR(10)&amp;"Nombres et calculs",IF('EDT-1niveau'!B139="EG","MATHEMATIQUES"&amp;CHAR(10)&amp;"Espace et Géométrie",IF('EDT-1niveau'!B139="S","Sciences et technologie",IF('EDT-1niveau'!B139="H","Histoire",IF('EDT-1niveau'!B139="Geo","Géographie",IF('EDT-1niveau'!B139="EMC","Enseig. mor. et civ.",IF('EDT-1niveau'!B139="EPS","Educ. phys. et sportive",IF('EDT-1niveau'!B139="EM","Educ. musicale",IF('EDT-1niveau'!B139="AP","Arts plastiques",IF('EDT-1niveau'!B139="HDA","Hist. des arts",IF('EDT-1niveau'!B139="QM","Questionner le monde",IF('EDT-1niveau'!B139="LV","Langue vivante",IF('EDT-1niveau'!B139="APC","Activ. pédag. complémentaires",""))))))))))))))))))))))))))</f>
        <v/>
      </c>
      <c r="D135" s="14" t="str">
        <f t="shared" si="10"/>
        <v/>
      </c>
      <c r="E135" s="100" t="str">
        <f>'EDT-1niveau'!C139</f>
        <v/>
      </c>
      <c r="F135" s="14" t="str">
        <f>IF('EDT-1niveau'!C139="O","FRANCAIS"&amp;CHAR(10)&amp;"Orthographe",IF('EDT-1niveau'!C139="rec","RECREATION",IF('EDT-1niveau'!C139="p","Pause méridienne",IF('EDT-1niveau'!C139="G","FRANCAIS"&amp;CHAR(10)&amp;"Grammaire",IF('EDT-1niveau'!C139="E","FRANCAIS"&amp;CHAR(10)&amp;"Ecriture",IF('EDT-1niveau'!C139="M","MATHEMATIQUES",IF('EDT-1niveau'!C139="F","FRANCAIS",IF('EDT-1niveau'!C139="LC","FRANCAIS"&amp;CHAR(10)&amp;"Lecture et comp. de l'écrit",IF('EDT-1niveau'!C139="CLA","FRANCAIS"&amp;CHAR(10)&amp;"Culture littéraire et artistique",IF('EDT-1niveau'!C139="LO","FRANCAIS"&amp;CHAR(10)&amp;"Langage oral",IF('EDT-1niveau'!C139="L","FRANCAIS"&amp;CHAR(10)&amp;"Lexique",IF('EDT-1niveau'!C139="CM","MATHEMATIQUES"&amp;CHAR(10)&amp;"Calcul mental",IF('EDT-1niveau'!C139="GM","MATHEMATIQUES"&amp;CHAR(10)&amp;"Grandeurs et mesures",IF('EDT-1niveau'!C139="NC","MATHEMATIQUES"&amp;CHAR(10)&amp;"Nombres et calculs",IF('EDT-1niveau'!C139="EG","MATHEMATIQUES"&amp;CHAR(10)&amp;"Espace et Géométrie",IF('EDT-1niveau'!C139="S","Sciences et technologie",IF('EDT-1niveau'!C139="H","Histoire",IF('EDT-1niveau'!C139="Geo","Géographie",IF('EDT-1niveau'!C139="EMC","Enseig. mor. et civ.",IF('EDT-1niveau'!C139="EPS","Educ. phys. et sportive",IF('EDT-1niveau'!C139="EM","Educ. musicale",IF('EDT-1niveau'!C139="AP","Arts plastiques",IF('EDT-1niveau'!C139="HDA","Hist. des arts",IF('EDT-1niveau'!C139="QM","Questionner le monde",IF('EDT-1niveau'!C139="LV","Langue vivante",IF('EDT-1niveau'!C139="APC","Activ. pédag. complémentaires",""))))))))))))))))))))))))))</f>
        <v/>
      </c>
      <c r="G135" s="14" t="str">
        <f t="shared" si="11"/>
        <v/>
      </c>
      <c r="H135" s="100" t="str">
        <f>'EDT-1niveau'!D139</f>
        <v/>
      </c>
      <c r="I135" s="14" t="str">
        <f>IF('EDT-1niveau'!D139="O","FRANCAIS"&amp;CHAR(10)&amp;"Orthographe",IF('EDT-1niveau'!D139="rec","RECREATION",IF('EDT-1niveau'!D139="p","Pause méridienne",IF('EDT-1niveau'!D139="G","FRANCAIS"&amp;CHAR(10)&amp;"Grammaire",IF('EDT-1niveau'!D139="E","FRANCAIS"&amp;CHAR(10)&amp;"Ecriture",IF('EDT-1niveau'!D139="M","MATHEMATIQUES",IF('EDT-1niveau'!D139="F","FRANCAIS",IF('EDT-1niveau'!D139="LC","FRANCAIS"&amp;CHAR(10)&amp;"Lecture et comp. de l'écrit",IF('EDT-1niveau'!D139="CLA","FRANCAIS"&amp;CHAR(10)&amp;"Culture littéraire et artistique",IF('EDT-1niveau'!D139="LO","FRANCAIS"&amp;CHAR(10)&amp;"Langage oral",IF('EDT-1niveau'!D139="L","FRANCAIS"&amp;CHAR(10)&amp;"Lexique",IF('EDT-1niveau'!D139="CM","MATHEMATIQUES"&amp;CHAR(10)&amp;"Calcul mental",IF('EDT-1niveau'!D139="GM","MATHEMATIQUES"&amp;CHAR(10)&amp;"Grandeurs et mesures",IF('EDT-1niveau'!D139="NC","MATHEMATIQUES"&amp;CHAR(10)&amp;"Nombres et calculs",IF('EDT-1niveau'!D139="EG","MATHEMATIQUES"&amp;CHAR(10)&amp;"Espace et Géométrie",IF('EDT-1niveau'!D139="S","Sciences et technologie",IF('EDT-1niveau'!D139="H","Histoire",IF('EDT-1niveau'!D139="Geo","Géographie",IF('EDT-1niveau'!D139="EMC","Enseig. mor. et civ.",IF('EDT-1niveau'!D139="EPS","Educ. phys. et sportive",IF('EDT-1niveau'!D139="EM","Educ. musicale",IF('EDT-1niveau'!D139="AP","Arts plastiques",IF('EDT-1niveau'!D139="HDA","Hist. des arts",IF('EDT-1niveau'!D139="QM","Questionner le monde",IF('EDT-1niveau'!D139="LV","Langue vivante",IF('EDT-1niveau'!D139="APC","Activ. pédag. complémentaires",""))))))))))))))))))))))))))</f>
        <v/>
      </c>
      <c r="J135" s="14" t="str">
        <f t="shared" si="14"/>
        <v/>
      </c>
      <c r="K135" s="100" t="str">
        <f>'EDT-1niveau'!E139</f>
        <v/>
      </c>
      <c r="L135" s="14" t="str">
        <f>IF('EDT-1niveau'!E139="O","FRANCAIS"&amp;CHAR(10)&amp;"Orthographe",IF('EDT-1niveau'!E139="rec","RECREATION",IF('EDT-1niveau'!E139="p","Pause méridienne",IF('EDT-1niveau'!E139="G","FRANCAIS"&amp;CHAR(10)&amp;"Grammaire",IF('EDT-1niveau'!E139="E","FRANCAIS"&amp;CHAR(10)&amp;"Ecriture",IF('EDT-1niveau'!E139="M","MATHEMATIQUES",IF('EDT-1niveau'!E139="F","FRANCAIS",IF('EDT-1niveau'!E139="LC","FRANCAIS"&amp;CHAR(10)&amp;"Lecture et comp. de l'écrit",IF('EDT-1niveau'!E139="CLA","FRANCAIS"&amp;CHAR(10)&amp;"Culture littéraire et artistique",IF('EDT-1niveau'!E139="LO","FRANCAIS"&amp;CHAR(10)&amp;"Langage oral",IF('EDT-1niveau'!E139="L","FRANCAIS"&amp;CHAR(10)&amp;"Lexique",IF('EDT-1niveau'!E139="CM","MATHEMATIQUES"&amp;CHAR(10)&amp;"Calcul mental",IF('EDT-1niveau'!E139="GM","MATHEMATIQUES"&amp;CHAR(10)&amp;"Grandeurs et mesures",IF('EDT-1niveau'!E139="NC","MATHEMATIQUES"&amp;CHAR(10)&amp;"Nombres et calculs",IF('EDT-1niveau'!E139="EG","MATHEMATIQUES"&amp;CHAR(10)&amp;"Espace et Géométrie",IF('EDT-1niveau'!E139="S","Sciences et technologie",IF('EDT-1niveau'!E139="H","Histoire",IF('EDT-1niveau'!E139="Geo","Géographie",IF('EDT-1niveau'!E139="EMC","Enseig. mor. et civ.",IF('EDT-1niveau'!E139="EPS","Educ. phys. et sportive",IF('EDT-1niveau'!E139="EM","Educ. musicale",IF('EDT-1niveau'!E139="AP","Arts plastiques",IF('EDT-1niveau'!E139="HDA","Hist. des arts",IF('EDT-1niveau'!E139="QM","Questionner le monde",IF('EDT-1niveau'!E139="LV","Langue vivante",IF('EDT-1niveau'!E139="APC","Activ. pédag. complémentaires",""))))))))))))))))))))))))))</f>
        <v/>
      </c>
      <c r="M135" s="14" t="str">
        <f t="shared" si="12"/>
        <v/>
      </c>
      <c r="N135" s="100" t="str">
        <f>'EDT-1niveau'!F139</f>
        <v/>
      </c>
      <c r="O135" s="14" t="str">
        <f>IF('EDT-1niveau'!F139="O","FRANCAIS"&amp;CHAR(10)&amp;"Orthographe",IF('EDT-1niveau'!F139="rec","RECREATION",IF('EDT-1niveau'!F139="p","Pause méridienne",IF('EDT-1niveau'!F139="G","FRANCAIS"&amp;CHAR(10)&amp;"Grammaire",IF('EDT-1niveau'!F139="E","FRANCAIS"&amp;CHAR(10)&amp;"Ecriture",IF('EDT-1niveau'!F139="M","MATHEMATIQUES",IF('EDT-1niveau'!F139="F","FRANCAIS",IF('EDT-1niveau'!F139="LC","FRANCAIS"&amp;CHAR(10)&amp;"Lecture et comp. de l'écrit",IF('EDT-1niveau'!F139="CLA","FRANCAIS"&amp;CHAR(10)&amp;"Culture littéraire et artistique",IF('EDT-1niveau'!F139="LO","FRANCAIS"&amp;CHAR(10)&amp;"Langage oral",IF('EDT-1niveau'!F139="L","FRANCAIS"&amp;CHAR(10)&amp;"Lexique",IF('EDT-1niveau'!F139="CM","MATHEMATIQUES"&amp;CHAR(10)&amp;"Calcul mental",IF('EDT-1niveau'!F139="GM","MATHEMATIQUES"&amp;CHAR(10)&amp;"Grandeurs et mesures",IF('EDT-1niveau'!F139="NC","MATHEMATIQUES"&amp;CHAR(10)&amp;"Nombres et calculs",IF('EDT-1niveau'!F139="EG","MATHEMATIQUES"&amp;CHAR(10)&amp;"Espace et Géométrie",IF('EDT-1niveau'!F139="S","Sciences et technologie",IF('EDT-1niveau'!F139="H","Histoire",IF('EDT-1niveau'!F139="Geo","Géographie",IF('EDT-1niveau'!F139="EMC","Enseig. mor. et civ.",IF('EDT-1niveau'!F139="EPS","Educ. phys. et sportive",IF('EDT-1niveau'!F139="EM","Educ. musicale",IF('EDT-1niveau'!F139="AP","Arts plastiques",IF('EDT-1niveau'!F139="HDA","Hist. des arts",IF('EDT-1niveau'!F139="QM","Questionner le monde",IF('EDT-1niveau'!F139="LV","Langue vivante",IF('EDT-1niveau'!F139="APC","Activ. pédag. complémentaires",""))))))))))))))))))))))))))</f>
        <v/>
      </c>
      <c r="P135" s="39" t="str">
        <f t="shared" si="13"/>
        <v/>
      </c>
    </row>
    <row r="136" spans="1:16" x14ac:dyDescent="0.3">
      <c r="B136" s="100" t="str">
        <f>'EDT-1niveau'!B140</f>
        <v/>
      </c>
      <c r="C136" s="14" t="str">
        <f>IF('EDT-1niveau'!B140="O","FRANCAIS"&amp;CHAR(10)&amp;"Orthographe",IF('EDT-1niveau'!B140="rec","RECREATION",IF('EDT-1niveau'!B140="p","Pause méridienne",IF('EDT-1niveau'!B140="G","FRANCAIS"&amp;CHAR(10)&amp;"Grammaire",IF('EDT-1niveau'!B140="E","FRANCAIS"&amp;CHAR(10)&amp;"Ecriture",IF('EDT-1niveau'!B140="M","MATHEMATIQUES",IF('EDT-1niveau'!B140="F","FRANCAIS",IF('EDT-1niveau'!B140="LC","FRANCAIS"&amp;CHAR(10)&amp;"Lecture et comp. de l'écrit",IF('EDT-1niveau'!B140="CLA","FRANCAIS"&amp;CHAR(10)&amp;"Culture littéraire et artistique",IF('EDT-1niveau'!B140="LO","FRANCAIS"&amp;CHAR(10)&amp;"Langage oral",IF('EDT-1niveau'!B140="L","FRANCAIS"&amp;CHAR(10)&amp;"Lexique",IF('EDT-1niveau'!B140="CM","MATHEMATIQUES"&amp;CHAR(10)&amp;"Calcul mental",IF('EDT-1niveau'!B140="GM","MATHEMATIQUES"&amp;CHAR(10)&amp;"Grandeurs et mesures",IF('EDT-1niveau'!B140="NC","MATHEMATIQUES"&amp;CHAR(10)&amp;"Nombres et calculs",IF('EDT-1niveau'!B140="EG","MATHEMATIQUES"&amp;CHAR(10)&amp;"Espace et Géométrie",IF('EDT-1niveau'!B140="S","Sciences et technologie",IF('EDT-1niveau'!B140="H","Histoire",IF('EDT-1niveau'!B140="Geo","Géographie",IF('EDT-1niveau'!B140="EMC","Enseig. mor. et civ.",IF('EDT-1niveau'!B140="EPS","Educ. phys. et sportive",IF('EDT-1niveau'!B140="EM","Educ. musicale",IF('EDT-1niveau'!B140="AP","Arts plastiques",IF('EDT-1niveau'!B140="HDA","Hist. des arts",IF('EDT-1niveau'!B140="QM","Questionner le monde",IF('EDT-1niveau'!B140="LV","Langue vivante",IF('EDT-1niveau'!B140="APC","Activ. pédag. complémentaires",""))))))))))))))))))))))))))</f>
        <v/>
      </c>
      <c r="D136" s="14" t="str">
        <f t="shared" si="10"/>
        <v/>
      </c>
      <c r="E136" s="100" t="str">
        <f>'EDT-1niveau'!C140</f>
        <v/>
      </c>
      <c r="F136" s="14" t="str">
        <f>IF('EDT-1niveau'!C140="O","FRANCAIS"&amp;CHAR(10)&amp;"Orthographe",IF('EDT-1niveau'!C140="rec","RECREATION",IF('EDT-1niveau'!C140="p","Pause méridienne",IF('EDT-1niveau'!C140="G","FRANCAIS"&amp;CHAR(10)&amp;"Grammaire",IF('EDT-1niveau'!C140="E","FRANCAIS"&amp;CHAR(10)&amp;"Ecriture",IF('EDT-1niveau'!C140="M","MATHEMATIQUES",IF('EDT-1niveau'!C140="F","FRANCAIS",IF('EDT-1niveau'!C140="LC","FRANCAIS"&amp;CHAR(10)&amp;"Lecture et comp. de l'écrit",IF('EDT-1niveau'!C140="CLA","FRANCAIS"&amp;CHAR(10)&amp;"Culture littéraire et artistique",IF('EDT-1niveau'!C140="LO","FRANCAIS"&amp;CHAR(10)&amp;"Langage oral",IF('EDT-1niveau'!C140="L","FRANCAIS"&amp;CHAR(10)&amp;"Lexique",IF('EDT-1niveau'!C140="CM","MATHEMATIQUES"&amp;CHAR(10)&amp;"Calcul mental",IF('EDT-1niveau'!C140="GM","MATHEMATIQUES"&amp;CHAR(10)&amp;"Grandeurs et mesures",IF('EDT-1niveau'!C140="NC","MATHEMATIQUES"&amp;CHAR(10)&amp;"Nombres et calculs",IF('EDT-1niveau'!C140="EG","MATHEMATIQUES"&amp;CHAR(10)&amp;"Espace et Géométrie",IF('EDT-1niveau'!C140="S","Sciences et technologie",IF('EDT-1niveau'!C140="H","Histoire",IF('EDT-1niveau'!C140="Geo","Géographie",IF('EDT-1niveau'!C140="EMC","Enseig. mor. et civ.",IF('EDT-1niveau'!C140="EPS","Educ. phys. et sportive",IF('EDT-1niveau'!C140="EM","Educ. musicale",IF('EDT-1niveau'!C140="AP","Arts plastiques",IF('EDT-1niveau'!C140="HDA","Hist. des arts",IF('EDT-1niveau'!C140="QM","Questionner le monde",IF('EDT-1niveau'!C140="LV","Langue vivante",IF('EDT-1niveau'!C140="APC","Activ. pédag. complémentaires",""))))))))))))))))))))))))))</f>
        <v/>
      </c>
      <c r="G136" s="14" t="str">
        <f t="shared" si="11"/>
        <v/>
      </c>
      <c r="H136" s="100" t="str">
        <f>'EDT-1niveau'!D140</f>
        <v/>
      </c>
      <c r="I136" s="14" t="str">
        <f>IF('EDT-1niveau'!D140="O","FRANCAIS"&amp;CHAR(10)&amp;"Orthographe",IF('EDT-1niveau'!D140="rec","RECREATION",IF('EDT-1niveau'!D140="p","Pause méridienne",IF('EDT-1niveau'!D140="G","FRANCAIS"&amp;CHAR(10)&amp;"Grammaire",IF('EDT-1niveau'!D140="E","FRANCAIS"&amp;CHAR(10)&amp;"Ecriture",IF('EDT-1niveau'!D140="M","MATHEMATIQUES",IF('EDT-1niveau'!D140="F","FRANCAIS",IF('EDT-1niveau'!D140="LC","FRANCAIS"&amp;CHAR(10)&amp;"Lecture et comp. de l'écrit",IF('EDT-1niveau'!D140="CLA","FRANCAIS"&amp;CHAR(10)&amp;"Culture littéraire et artistique",IF('EDT-1niveau'!D140="LO","FRANCAIS"&amp;CHAR(10)&amp;"Langage oral",IF('EDT-1niveau'!D140="L","FRANCAIS"&amp;CHAR(10)&amp;"Lexique",IF('EDT-1niveau'!D140="CM","MATHEMATIQUES"&amp;CHAR(10)&amp;"Calcul mental",IF('EDT-1niveau'!D140="GM","MATHEMATIQUES"&amp;CHAR(10)&amp;"Grandeurs et mesures",IF('EDT-1niveau'!D140="NC","MATHEMATIQUES"&amp;CHAR(10)&amp;"Nombres et calculs",IF('EDT-1niveau'!D140="EG","MATHEMATIQUES"&amp;CHAR(10)&amp;"Espace et Géométrie",IF('EDT-1niveau'!D140="S","Sciences et technologie",IF('EDT-1niveau'!D140="H","Histoire",IF('EDT-1niveau'!D140="Geo","Géographie",IF('EDT-1niveau'!D140="EMC","Enseig. mor. et civ.",IF('EDT-1niveau'!D140="EPS","Educ. phys. et sportive",IF('EDT-1niveau'!D140="EM","Educ. musicale",IF('EDT-1niveau'!D140="AP","Arts plastiques",IF('EDT-1niveau'!D140="HDA","Hist. des arts",IF('EDT-1niveau'!D140="QM","Questionner le monde",IF('EDT-1niveau'!D140="LV","Langue vivante",IF('EDT-1niveau'!D140="APC","Activ. pédag. complémentaires",""))))))))))))))))))))))))))</f>
        <v/>
      </c>
      <c r="J136" s="14" t="str">
        <f t="shared" si="14"/>
        <v/>
      </c>
      <c r="K136" s="100" t="str">
        <f>'EDT-1niveau'!E140</f>
        <v/>
      </c>
      <c r="L136" s="14" t="str">
        <f>IF('EDT-1niveau'!E140="O","FRANCAIS"&amp;CHAR(10)&amp;"Orthographe",IF('EDT-1niveau'!E140="rec","RECREATION",IF('EDT-1niveau'!E140="p","Pause méridienne",IF('EDT-1niveau'!E140="G","FRANCAIS"&amp;CHAR(10)&amp;"Grammaire",IF('EDT-1niveau'!E140="E","FRANCAIS"&amp;CHAR(10)&amp;"Ecriture",IF('EDT-1niveau'!E140="M","MATHEMATIQUES",IF('EDT-1niveau'!E140="F","FRANCAIS",IF('EDT-1niveau'!E140="LC","FRANCAIS"&amp;CHAR(10)&amp;"Lecture et comp. de l'écrit",IF('EDT-1niveau'!E140="CLA","FRANCAIS"&amp;CHAR(10)&amp;"Culture littéraire et artistique",IF('EDT-1niveau'!E140="LO","FRANCAIS"&amp;CHAR(10)&amp;"Langage oral",IF('EDT-1niveau'!E140="L","FRANCAIS"&amp;CHAR(10)&amp;"Lexique",IF('EDT-1niveau'!E140="CM","MATHEMATIQUES"&amp;CHAR(10)&amp;"Calcul mental",IF('EDT-1niveau'!E140="GM","MATHEMATIQUES"&amp;CHAR(10)&amp;"Grandeurs et mesures",IF('EDT-1niveau'!E140="NC","MATHEMATIQUES"&amp;CHAR(10)&amp;"Nombres et calculs",IF('EDT-1niveau'!E140="EG","MATHEMATIQUES"&amp;CHAR(10)&amp;"Espace et Géométrie",IF('EDT-1niveau'!E140="S","Sciences et technologie",IF('EDT-1niveau'!E140="H","Histoire",IF('EDT-1niveau'!E140="Geo","Géographie",IF('EDT-1niveau'!E140="EMC","Enseig. mor. et civ.",IF('EDT-1niveau'!E140="EPS","Educ. phys. et sportive",IF('EDT-1niveau'!E140="EM","Educ. musicale",IF('EDT-1niveau'!E140="AP","Arts plastiques",IF('EDT-1niveau'!E140="HDA","Hist. des arts",IF('EDT-1niveau'!E140="QM","Questionner le monde",IF('EDT-1niveau'!E140="LV","Langue vivante",IF('EDT-1niveau'!E140="APC","Activ. pédag. complémentaires",""))))))))))))))))))))))))))</f>
        <v/>
      </c>
      <c r="M136" s="14" t="str">
        <f t="shared" si="12"/>
        <v/>
      </c>
      <c r="N136" s="100" t="str">
        <f>'EDT-1niveau'!F140</f>
        <v/>
      </c>
      <c r="O136" s="14" t="str">
        <f>IF('EDT-1niveau'!F140="O","FRANCAIS"&amp;CHAR(10)&amp;"Orthographe",IF('EDT-1niveau'!F140="rec","RECREATION",IF('EDT-1niveau'!F140="p","Pause méridienne",IF('EDT-1niveau'!F140="G","FRANCAIS"&amp;CHAR(10)&amp;"Grammaire",IF('EDT-1niveau'!F140="E","FRANCAIS"&amp;CHAR(10)&amp;"Ecriture",IF('EDT-1niveau'!F140="M","MATHEMATIQUES",IF('EDT-1niveau'!F140="F","FRANCAIS",IF('EDT-1niveau'!F140="LC","FRANCAIS"&amp;CHAR(10)&amp;"Lecture et comp. de l'écrit",IF('EDT-1niveau'!F140="CLA","FRANCAIS"&amp;CHAR(10)&amp;"Culture littéraire et artistique",IF('EDT-1niveau'!F140="LO","FRANCAIS"&amp;CHAR(10)&amp;"Langage oral",IF('EDT-1niveau'!F140="L","FRANCAIS"&amp;CHAR(10)&amp;"Lexique",IF('EDT-1niveau'!F140="CM","MATHEMATIQUES"&amp;CHAR(10)&amp;"Calcul mental",IF('EDT-1niveau'!F140="GM","MATHEMATIQUES"&amp;CHAR(10)&amp;"Grandeurs et mesures",IF('EDT-1niveau'!F140="NC","MATHEMATIQUES"&amp;CHAR(10)&amp;"Nombres et calculs",IF('EDT-1niveau'!F140="EG","MATHEMATIQUES"&amp;CHAR(10)&amp;"Espace et Géométrie",IF('EDT-1niveau'!F140="S","Sciences et technologie",IF('EDT-1niveau'!F140="H","Histoire",IF('EDT-1niveau'!F140="Geo","Géographie",IF('EDT-1niveau'!F140="EMC","Enseig. mor. et civ.",IF('EDT-1niveau'!F140="EPS","Educ. phys. et sportive",IF('EDT-1niveau'!F140="EM","Educ. musicale",IF('EDT-1niveau'!F140="AP","Arts plastiques",IF('EDT-1niveau'!F140="HDA","Hist. des arts",IF('EDT-1niveau'!F140="QM","Questionner le monde",IF('EDT-1niveau'!F140="LV","Langue vivante",IF('EDT-1niveau'!F140="APC","Activ. pédag. complémentaires",""))))))))))))))))))))))))))</f>
        <v/>
      </c>
      <c r="P136" s="39" t="str">
        <f t="shared" si="13"/>
        <v/>
      </c>
    </row>
    <row r="137" spans="1:16" x14ac:dyDescent="0.3">
      <c r="C137" s="14" t="str">
        <f>IF('EDT-1niveau'!B141="O","FRANCAIS"&amp;CHAR(10)&amp;"Orthographe",IF('EDT-1niveau'!B141="rec","RECREATION",IF('EDT-1niveau'!B141="p","Pause méridienne",IF('EDT-1niveau'!B141="G","FRANCAIS"&amp;CHAR(10)&amp;"Grammaire",IF('EDT-1niveau'!B141="E","FRANCAIS"&amp;CHAR(10)&amp;"Ecriture",IF('EDT-1niveau'!B141="M","MATHEMATIQUES",IF('EDT-1niveau'!B141="F","FRANCAIS",IF('EDT-1niveau'!B141="LC","FRANCAIS"&amp;CHAR(10)&amp;"Lecture et comp. de l'écrit",IF('EDT-1niveau'!B141="CLA","FRANCAIS"&amp;CHAR(10)&amp;"Culture littéraire et artistique",IF('EDT-1niveau'!B141="LO","FRANCAIS"&amp;CHAR(10)&amp;"Langage oral",IF('EDT-1niveau'!B141="L","FRANCAIS"&amp;CHAR(10)&amp;"Lexique",IF('EDT-1niveau'!B141="CM","MATHEMATIQUES"&amp;CHAR(10)&amp;"Calcul mental",IF('EDT-1niveau'!B141="GM","MATHEMATIQUES"&amp;CHAR(10)&amp;"Grandeurs et mesures",IF('EDT-1niveau'!B141="NC","MATHEMATIQUES"&amp;CHAR(10)&amp;"Nombres et calculs",IF('EDT-1niveau'!B141="EG","MATHEMATIQUES"&amp;CHAR(10)&amp;"Espace et Géométrie",IF('EDT-1niveau'!B141="S","Sciences et technologie",IF('EDT-1niveau'!B141="H","Histoire",IF('EDT-1niveau'!B141="Geo","Géographie",IF('EDT-1niveau'!B141="EMC","Enseig. mor. et civ.",IF('EDT-1niveau'!B141="EPS","Educ. phys. et sportive",IF('EDT-1niveau'!B141="EM","Educ. musicale",IF('EDT-1niveau'!B141="AP","Arts plastiques",IF('EDT-1niveau'!B141="HDA","Hist. des arts",IF('EDT-1niveau'!B141="QM","Questionner le monde",IF('EDT-1niveau'!B141="LV","Langue vivante",IF('EDT-1niveau'!B141="APC","Activ. pédag. complémentaires",""))))))))))))))))))))))))))</f>
        <v/>
      </c>
      <c r="D137" s="14" t="str">
        <f t="shared" si="10"/>
        <v/>
      </c>
      <c r="E137" s="100" t="str">
        <f>'EDT-1niveau'!C141</f>
        <v/>
      </c>
      <c r="F137" s="14" t="str">
        <f>IF('EDT-1niveau'!C141="O","FRANCAIS"&amp;CHAR(10)&amp;"Orthographe",IF('EDT-1niveau'!C141="rec","RECREATION",IF('EDT-1niveau'!C141="p","Pause méridienne",IF('EDT-1niveau'!C141="G","FRANCAIS"&amp;CHAR(10)&amp;"Grammaire",IF('EDT-1niveau'!C141="E","FRANCAIS"&amp;CHAR(10)&amp;"Ecriture",IF('EDT-1niveau'!C141="M","MATHEMATIQUES",IF('EDT-1niveau'!C141="F","FRANCAIS",IF('EDT-1niveau'!C141="LC","FRANCAIS"&amp;CHAR(10)&amp;"Lecture et comp. de l'écrit",IF('EDT-1niveau'!C141="CLA","FRANCAIS"&amp;CHAR(10)&amp;"Culture littéraire et artistique",IF('EDT-1niveau'!C141="LO","FRANCAIS"&amp;CHAR(10)&amp;"Langage oral",IF('EDT-1niveau'!C141="L","FRANCAIS"&amp;CHAR(10)&amp;"Lexique",IF('EDT-1niveau'!C141="CM","MATHEMATIQUES"&amp;CHAR(10)&amp;"Calcul mental",IF('EDT-1niveau'!C141="GM","MATHEMATIQUES"&amp;CHAR(10)&amp;"Grandeurs et mesures",IF('EDT-1niveau'!C141="NC","MATHEMATIQUES"&amp;CHAR(10)&amp;"Nombres et calculs",IF('EDT-1niveau'!C141="EG","MATHEMATIQUES"&amp;CHAR(10)&amp;"Espace et Géométrie",IF('EDT-1niveau'!C141="S","Sciences et technologie",IF('EDT-1niveau'!C141="H","Histoire",IF('EDT-1niveau'!C141="Geo","Géographie",IF('EDT-1niveau'!C141="EMC","Enseig. mor. et civ.",IF('EDT-1niveau'!C141="EPS","Educ. phys. et sportive",IF('EDT-1niveau'!C141="EM","Educ. musicale",IF('EDT-1niveau'!C141="AP","Arts plastiques",IF('EDT-1niveau'!C141="HDA","Hist. des arts",IF('EDT-1niveau'!C141="QM","Questionner le monde",IF('EDT-1niveau'!C141="LV","Langue vivante",IF('EDT-1niveau'!C141="APC","Activ. pédag. complémentaires",""))))))))))))))))))))))))))</f>
        <v/>
      </c>
      <c r="G137" s="14" t="str">
        <f t="shared" si="11"/>
        <v/>
      </c>
      <c r="H137" s="100" t="str">
        <f>'EDT-1niveau'!D141</f>
        <v/>
      </c>
      <c r="I137" s="14" t="str">
        <f>IF('EDT-1niveau'!D141="O","FRANCAIS"&amp;CHAR(10)&amp;"Orthographe",IF('EDT-1niveau'!D141="rec","RECREATION",IF('EDT-1niveau'!D141="p","Pause méridienne",IF('EDT-1niveau'!D141="G","FRANCAIS"&amp;CHAR(10)&amp;"Grammaire",IF('EDT-1niveau'!D141="E","FRANCAIS"&amp;CHAR(10)&amp;"Ecriture",IF('EDT-1niveau'!D141="M","MATHEMATIQUES",IF('EDT-1niveau'!D141="F","FRANCAIS",IF('EDT-1niveau'!D141="LC","FRANCAIS"&amp;CHAR(10)&amp;"Lecture et comp. de l'écrit",IF('EDT-1niveau'!D141="CLA","FRANCAIS"&amp;CHAR(10)&amp;"Culture littéraire et artistique",IF('EDT-1niveau'!D141="LO","FRANCAIS"&amp;CHAR(10)&amp;"Langage oral",IF('EDT-1niveau'!D141="L","FRANCAIS"&amp;CHAR(10)&amp;"Lexique",IF('EDT-1niveau'!D141="CM","MATHEMATIQUES"&amp;CHAR(10)&amp;"Calcul mental",IF('EDT-1niveau'!D141="GM","MATHEMATIQUES"&amp;CHAR(10)&amp;"Grandeurs et mesures",IF('EDT-1niveau'!D141="NC","MATHEMATIQUES"&amp;CHAR(10)&amp;"Nombres et calculs",IF('EDT-1niveau'!D141="EG","MATHEMATIQUES"&amp;CHAR(10)&amp;"Espace et Géométrie",IF('EDT-1niveau'!D141="S","Sciences et technologie",IF('EDT-1niveau'!D141="H","Histoire",IF('EDT-1niveau'!D141="Geo","Géographie",IF('EDT-1niveau'!D141="EMC","Enseig. mor. et civ.",IF('EDT-1niveau'!D141="EPS","Educ. phys. et sportive",IF('EDT-1niveau'!D141="EM","Educ. musicale",IF('EDT-1niveau'!D141="AP","Arts plastiques",IF('EDT-1niveau'!D141="HDA","Hist. des arts",IF('EDT-1niveau'!D141="QM","Questionner le monde",IF('EDT-1niveau'!D141="LV","Langue vivante",IF('EDT-1niveau'!D141="APC","Activ. pédag. complémentaires",""))))))))))))))))))))))))))</f>
        <v/>
      </c>
      <c r="J137" s="14" t="str">
        <f t="shared" si="14"/>
        <v/>
      </c>
      <c r="K137" s="100" t="str">
        <f>'EDT-1niveau'!E141</f>
        <v/>
      </c>
      <c r="L137" s="14" t="str">
        <f>IF('EDT-1niveau'!E141="O","FRANCAIS"&amp;CHAR(10)&amp;"Orthographe",IF('EDT-1niveau'!E141="rec","RECREATION",IF('EDT-1niveau'!E141="p","Pause méridienne",IF('EDT-1niveau'!E141="G","FRANCAIS"&amp;CHAR(10)&amp;"Grammaire",IF('EDT-1niveau'!E141="E","FRANCAIS"&amp;CHAR(10)&amp;"Ecriture",IF('EDT-1niveau'!E141="M","MATHEMATIQUES",IF('EDT-1niveau'!E141="F","FRANCAIS",IF('EDT-1niveau'!E141="LC","FRANCAIS"&amp;CHAR(10)&amp;"Lecture et comp. de l'écrit",IF('EDT-1niveau'!E141="CLA","FRANCAIS"&amp;CHAR(10)&amp;"Culture littéraire et artistique",IF('EDT-1niveau'!E141="LO","FRANCAIS"&amp;CHAR(10)&amp;"Langage oral",IF('EDT-1niveau'!E141="L","FRANCAIS"&amp;CHAR(10)&amp;"Lexique",IF('EDT-1niveau'!E141="CM","MATHEMATIQUES"&amp;CHAR(10)&amp;"Calcul mental",IF('EDT-1niveau'!E141="GM","MATHEMATIQUES"&amp;CHAR(10)&amp;"Grandeurs et mesures",IF('EDT-1niveau'!E141="NC","MATHEMATIQUES"&amp;CHAR(10)&amp;"Nombres et calculs",IF('EDT-1niveau'!E141="EG","MATHEMATIQUES"&amp;CHAR(10)&amp;"Espace et Géométrie",IF('EDT-1niveau'!E141="S","Sciences et technologie",IF('EDT-1niveau'!E141="H","Histoire",IF('EDT-1niveau'!E141="Geo","Géographie",IF('EDT-1niveau'!E141="EMC","Enseig. mor. et civ.",IF('EDT-1niveau'!E141="EPS","Educ. phys. et sportive",IF('EDT-1niveau'!E141="EM","Educ. musicale",IF('EDT-1niveau'!E141="AP","Arts plastiques",IF('EDT-1niveau'!E141="HDA","Hist. des arts",IF('EDT-1niveau'!E141="QM","Questionner le monde",IF('EDT-1niveau'!E141="LV","Langue vivante",IF('EDT-1niveau'!E141="APC","Activ. pédag. complémentaires",""))))))))))))))))))))))))))</f>
        <v/>
      </c>
      <c r="M137" s="14" t="str">
        <f t="shared" si="12"/>
        <v/>
      </c>
      <c r="N137" s="100" t="str">
        <f>'EDT-1niveau'!F141</f>
        <v/>
      </c>
      <c r="O137" s="14" t="str">
        <f>IF('EDT-1niveau'!F141="O","FRANCAIS"&amp;CHAR(10)&amp;"Orthographe",IF('EDT-1niveau'!F141="rec","RECREATION",IF('EDT-1niveau'!F141="p","Pause méridienne",IF('EDT-1niveau'!F141="G","FRANCAIS"&amp;CHAR(10)&amp;"Grammaire",IF('EDT-1niveau'!F141="E","FRANCAIS"&amp;CHAR(10)&amp;"Ecriture",IF('EDT-1niveau'!F141="M","MATHEMATIQUES",IF('EDT-1niveau'!F141="F","FRANCAIS",IF('EDT-1niveau'!F141="LC","FRANCAIS"&amp;CHAR(10)&amp;"Lecture et comp. de l'écrit",IF('EDT-1niveau'!F141="CLA","FRANCAIS"&amp;CHAR(10)&amp;"Culture littéraire et artistique",IF('EDT-1niveau'!F141="LO","FRANCAIS"&amp;CHAR(10)&amp;"Langage oral",IF('EDT-1niveau'!F141="L","FRANCAIS"&amp;CHAR(10)&amp;"Lexique",IF('EDT-1niveau'!F141="CM","MATHEMATIQUES"&amp;CHAR(10)&amp;"Calcul mental",IF('EDT-1niveau'!F141="GM","MATHEMATIQUES"&amp;CHAR(10)&amp;"Grandeurs et mesures",IF('EDT-1niveau'!F141="NC","MATHEMATIQUES"&amp;CHAR(10)&amp;"Nombres et calculs",IF('EDT-1niveau'!F141="EG","MATHEMATIQUES"&amp;CHAR(10)&amp;"Espace et Géométrie",IF('EDT-1niveau'!F141="S","Sciences et technologie",IF('EDT-1niveau'!F141="H","Histoire",IF('EDT-1niveau'!F141="Geo","Géographie",IF('EDT-1niveau'!F141="EMC","Enseig. mor. et civ.",IF('EDT-1niveau'!F141="EPS","Educ. phys. et sportive",IF('EDT-1niveau'!F141="EM","Educ. musicale",IF('EDT-1niveau'!F141="AP","Arts plastiques",IF('EDT-1niveau'!F141="HDA","Hist. des arts",IF('EDT-1niveau'!F141="QM","Questionner le monde",IF('EDT-1niveau'!F141="LV","Langue vivante",IF('EDT-1niveau'!F141="APC","Activ. pédag. complémentaires",""))))))))))))))))))))))))))</f>
        <v/>
      </c>
      <c r="P137" s="39" t="str">
        <f t="shared" si="13"/>
        <v/>
      </c>
    </row>
    <row r="138" spans="1:16" x14ac:dyDescent="0.3">
      <c r="C138" s="14" t="str">
        <f>IF('EDT-1niveau'!B142="O","FRANCAIS"&amp;CHAR(10)&amp;"Orthographe",IF('EDT-1niveau'!B142="rec","RECREATION",IF('EDT-1niveau'!B142="p","Pause méridienne",IF('EDT-1niveau'!B142="G","FRANCAIS"&amp;CHAR(10)&amp;"Grammaire",IF('EDT-1niveau'!B142="E","FRANCAIS"&amp;CHAR(10)&amp;"Ecriture",IF('EDT-1niveau'!B142="M","MATHEMATIQUES",IF('EDT-1niveau'!B142="F","FRANCAIS",IF('EDT-1niveau'!B142="LC","FRANCAIS"&amp;CHAR(10)&amp;"Lecture et comp. de l'écrit",IF('EDT-1niveau'!B142="CLA","FRANCAIS"&amp;CHAR(10)&amp;"Culture littéraire et artistique",IF('EDT-1niveau'!B142="LO","FRANCAIS"&amp;CHAR(10)&amp;"Langage oral",IF('EDT-1niveau'!B142="L","FRANCAIS"&amp;CHAR(10)&amp;"Lexique",IF('EDT-1niveau'!B142="CM","MATHEMATIQUES"&amp;CHAR(10)&amp;"Calcul mental",IF('EDT-1niveau'!B142="GM","MATHEMATIQUES"&amp;CHAR(10)&amp;"Grandeurs et mesures",IF('EDT-1niveau'!B142="NC","MATHEMATIQUES"&amp;CHAR(10)&amp;"Nombres et calculs",IF('EDT-1niveau'!B142="EG","MATHEMATIQUES"&amp;CHAR(10)&amp;"Espace et Géométrie",IF('EDT-1niveau'!B142="S","Sciences et technologie",IF('EDT-1niveau'!B142="H","Histoire",IF('EDT-1niveau'!B142="Geo","Géographie",IF('EDT-1niveau'!B142="EMC","Enseig. mor. et civ.",IF('EDT-1niveau'!B142="EPS","Educ. phys. et sportive",IF('EDT-1niveau'!B142="EM","Educ. musicale",IF('EDT-1niveau'!B142="AP","Arts plastiques",IF('EDT-1niveau'!B142="HDA","Hist. des arts",IF('EDT-1niveau'!B142="QM","Questionner le monde",IF('EDT-1niveau'!B142="LV","Langue vivante",IF('EDT-1niveau'!B142="APC","Activ. pédag. complémentaires",""))))))))))))))))))))))))))</f>
        <v/>
      </c>
      <c r="D138" s="14" t="str">
        <f t="shared" si="10"/>
        <v/>
      </c>
      <c r="E138" s="100">
        <f>'EDT-1niveau'!C142</f>
        <v>0</v>
      </c>
      <c r="F138" s="14" t="str">
        <f>IF('EDT-1niveau'!C142="O","FRANCAIS"&amp;CHAR(10)&amp;"Orthographe",IF('EDT-1niveau'!C142="rec","RECREATION",IF('EDT-1niveau'!C142="p","Pause méridienne",IF('EDT-1niveau'!C142="G","FRANCAIS"&amp;CHAR(10)&amp;"Grammaire",IF('EDT-1niveau'!C142="E","FRANCAIS"&amp;CHAR(10)&amp;"Ecriture",IF('EDT-1niveau'!C142="M","MATHEMATIQUES",IF('EDT-1niveau'!C142="F","FRANCAIS",IF('EDT-1niveau'!C142="LC","FRANCAIS"&amp;CHAR(10)&amp;"Lecture et comp. de l'écrit",IF('EDT-1niveau'!C142="CLA","FRANCAIS"&amp;CHAR(10)&amp;"Culture littéraire et artistique",IF('EDT-1niveau'!C142="LO","FRANCAIS"&amp;CHAR(10)&amp;"Langage oral",IF('EDT-1niveau'!C142="L","FRANCAIS"&amp;CHAR(10)&amp;"Lexique",IF('EDT-1niveau'!C142="CM","MATHEMATIQUES"&amp;CHAR(10)&amp;"Calcul mental",IF('EDT-1niveau'!C142="GM","MATHEMATIQUES"&amp;CHAR(10)&amp;"Grandeurs et mesures",IF('EDT-1niveau'!C142="NC","MATHEMATIQUES"&amp;CHAR(10)&amp;"Nombres et calculs",IF('EDT-1niveau'!C142="EG","MATHEMATIQUES"&amp;CHAR(10)&amp;"Espace et Géométrie",IF('EDT-1niveau'!C142="S","Sciences et technologie",IF('EDT-1niveau'!C142="H","Histoire",IF('EDT-1niveau'!C142="Geo","Géographie",IF('EDT-1niveau'!C142="EMC","Enseig. mor. et civ.",IF('EDT-1niveau'!C142="EPS","Educ. phys. et sportive",IF('EDT-1niveau'!C142="EM","Educ. musicale",IF('EDT-1niveau'!C142="AP","Arts plastiques",IF('EDT-1niveau'!C142="HDA","Hist. des arts",IF('EDT-1niveau'!C142="QM","Questionner le monde",IF('EDT-1niveau'!C142="LV","Langue vivante",IF('EDT-1niveau'!C142="APC","Activ. pédag. complémentaires",""))))))))))))))))))))))))))</f>
        <v/>
      </c>
      <c r="G138" s="14" t="str">
        <f t="shared" si="11"/>
        <v/>
      </c>
      <c r="H138" s="100">
        <f>'EDT-1niveau'!D142</f>
        <v>0</v>
      </c>
      <c r="I138" s="14" t="str">
        <f>IF('EDT-1niveau'!D142="O","FRANCAIS"&amp;CHAR(10)&amp;"Orthographe",IF('EDT-1niveau'!D142="rec","RECREATION",IF('EDT-1niveau'!D142="p","Pause méridienne",IF('EDT-1niveau'!D142="G","FRANCAIS"&amp;CHAR(10)&amp;"Grammaire",IF('EDT-1niveau'!D142="E","FRANCAIS"&amp;CHAR(10)&amp;"Ecriture",IF('EDT-1niveau'!D142="M","MATHEMATIQUES",IF('EDT-1niveau'!D142="F","FRANCAIS",IF('EDT-1niveau'!D142="LC","FRANCAIS"&amp;CHAR(10)&amp;"Lecture et comp. de l'écrit",IF('EDT-1niveau'!D142="CLA","FRANCAIS"&amp;CHAR(10)&amp;"Culture littéraire et artistique",IF('EDT-1niveau'!D142="LO","FRANCAIS"&amp;CHAR(10)&amp;"Langage oral",IF('EDT-1niveau'!D142="L","FRANCAIS"&amp;CHAR(10)&amp;"Lexique",IF('EDT-1niveau'!D142="CM","MATHEMATIQUES"&amp;CHAR(10)&amp;"Calcul mental",IF('EDT-1niveau'!D142="GM","MATHEMATIQUES"&amp;CHAR(10)&amp;"Grandeurs et mesures",IF('EDT-1niveau'!D142="NC","MATHEMATIQUES"&amp;CHAR(10)&amp;"Nombres et calculs",IF('EDT-1niveau'!D142="EG","MATHEMATIQUES"&amp;CHAR(10)&amp;"Espace et Géométrie",IF('EDT-1niveau'!D142="S","Sciences et technologie",IF('EDT-1niveau'!D142="H","Histoire",IF('EDT-1niveau'!D142="Geo","Géographie",IF('EDT-1niveau'!D142="EMC","Enseig. mor. et civ.",IF('EDT-1niveau'!D142="EPS","Educ. phys. et sportive",IF('EDT-1niveau'!D142="EM","Educ. musicale",IF('EDT-1niveau'!D142="AP","Arts plastiques",IF('EDT-1niveau'!D142="HDA","Hist. des arts",IF('EDT-1niveau'!D142="QM","Questionner le monde",IF('EDT-1niveau'!D142="LV","Langue vivante",IF('EDT-1niveau'!D142="APC","Activ. pédag. complémentaires",""))))))))))))))))))))))))))</f>
        <v/>
      </c>
      <c r="J138" s="14" t="str">
        <f t="shared" si="14"/>
        <v/>
      </c>
      <c r="K138" s="100">
        <f>'EDT-1niveau'!E142</f>
        <v>0</v>
      </c>
      <c r="L138" s="14" t="str">
        <f>IF('EDT-1niveau'!E142="O","FRANCAIS"&amp;CHAR(10)&amp;"Orthographe",IF('EDT-1niveau'!E142="rec","RECREATION",IF('EDT-1niveau'!E142="p","Pause méridienne",IF('EDT-1niveau'!E142="G","FRANCAIS"&amp;CHAR(10)&amp;"Grammaire",IF('EDT-1niveau'!E142="E","FRANCAIS"&amp;CHAR(10)&amp;"Ecriture",IF('EDT-1niveau'!E142="M","MATHEMATIQUES",IF('EDT-1niveau'!E142="F","FRANCAIS",IF('EDT-1niveau'!E142="LC","FRANCAIS"&amp;CHAR(10)&amp;"Lecture et comp. de l'écrit",IF('EDT-1niveau'!E142="CLA","FRANCAIS"&amp;CHAR(10)&amp;"Culture littéraire et artistique",IF('EDT-1niveau'!E142="LO","FRANCAIS"&amp;CHAR(10)&amp;"Langage oral",IF('EDT-1niveau'!E142="L","FRANCAIS"&amp;CHAR(10)&amp;"Lexique",IF('EDT-1niveau'!E142="CM","MATHEMATIQUES"&amp;CHAR(10)&amp;"Calcul mental",IF('EDT-1niveau'!E142="GM","MATHEMATIQUES"&amp;CHAR(10)&amp;"Grandeurs et mesures",IF('EDT-1niveau'!E142="NC","MATHEMATIQUES"&amp;CHAR(10)&amp;"Nombres et calculs",IF('EDT-1niveau'!E142="EG","MATHEMATIQUES"&amp;CHAR(10)&amp;"Espace et Géométrie",IF('EDT-1niveau'!E142="S","Sciences et technologie",IF('EDT-1niveau'!E142="H","Histoire",IF('EDT-1niveau'!E142="Geo","Géographie",IF('EDT-1niveau'!E142="EMC","Enseig. mor. et civ.",IF('EDT-1niveau'!E142="EPS","Educ. phys. et sportive",IF('EDT-1niveau'!E142="EM","Educ. musicale",IF('EDT-1niveau'!E142="AP","Arts plastiques",IF('EDT-1niveau'!E142="HDA","Hist. des arts",IF('EDT-1niveau'!E142="QM","Questionner le monde",IF('EDT-1niveau'!E142="LV","Langue vivante",IF('EDT-1niveau'!E142="APC","Activ. pédag. complémentaires",""))))))))))))))))))))))))))</f>
        <v/>
      </c>
      <c r="M138" s="14" t="str">
        <f t="shared" si="12"/>
        <v/>
      </c>
      <c r="N138" s="100">
        <f>'EDT-1niveau'!F142</f>
        <v>0</v>
      </c>
      <c r="O138" s="14" t="str">
        <f>IF('EDT-1niveau'!F142="O","FRANCAIS"&amp;CHAR(10)&amp;"Orthographe",IF('EDT-1niveau'!F142="rec","RECREATION",IF('EDT-1niveau'!F142="p","Pause méridienne",IF('EDT-1niveau'!F142="G","FRANCAIS"&amp;CHAR(10)&amp;"Grammaire",IF('EDT-1niveau'!F142="E","FRANCAIS"&amp;CHAR(10)&amp;"Ecriture",IF('EDT-1niveau'!F142="M","MATHEMATIQUES",IF('EDT-1niveau'!F142="F","FRANCAIS",IF('EDT-1niveau'!F142="LC","FRANCAIS"&amp;CHAR(10)&amp;"Lecture et comp. de l'écrit",IF('EDT-1niveau'!F142="CLA","FRANCAIS"&amp;CHAR(10)&amp;"Culture littéraire et artistique",IF('EDT-1niveau'!F142="LO","FRANCAIS"&amp;CHAR(10)&amp;"Langage oral",IF('EDT-1niveau'!F142="L","FRANCAIS"&amp;CHAR(10)&amp;"Lexique",IF('EDT-1niveau'!F142="CM","MATHEMATIQUES"&amp;CHAR(10)&amp;"Calcul mental",IF('EDT-1niveau'!F142="GM","MATHEMATIQUES"&amp;CHAR(10)&amp;"Grandeurs et mesures",IF('EDT-1niveau'!F142="NC","MATHEMATIQUES"&amp;CHAR(10)&amp;"Nombres et calculs",IF('EDT-1niveau'!F142="EG","MATHEMATIQUES"&amp;CHAR(10)&amp;"Espace et Géométrie",IF('EDT-1niveau'!F142="S","Sciences et technologie",IF('EDT-1niveau'!F142="H","Histoire",IF('EDT-1niveau'!F142="Geo","Géographie",IF('EDT-1niveau'!F142="EMC","Enseig. mor. et civ.",IF('EDT-1niveau'!F142="EPS","Educ. phys. et sportive",IF('EDT-1niveau'!F142="EM","Educ. musicale",IF('EDT-1niveau'!F142="AP","Arts plastiques",IF('EDT-1niveau'!F142="HDA","Hist. des arts",IF('EDT-1niveau'!F142="QM","Questionner le monde",IF('EDT-1niveau'!F142="LV","Langue vivante",IF('EDT-1niveau'!F142="APC","Activ. pédag. complémentaires",""))))))))))))))))))))))))))</f>
        <v/>
      </c>
      <c r="P138" s="39" t="str">
        <f t="shared" si="13"/>
        <v/>
      </c>
    </row>
    <row r="139" spans="1:16" x14ac:dyDescent="0.3">
      <c r="C139" s="14" t="str">
        <f>IF('EDT-1niveau'!B143="O","FRANCAIS"&amp;CHAR(10)&amp;"Orthographe",IF('EDT-1niveau'!B143="rec","RECREATION",IF('EDT-1niveau'!B143="p","Pause méridienne",IF('EDT-1niveau'!B143="G","FRANCAIS"&amp;CHAR(10)&amp;"Grammaire",IF('EDT-1niveau'!B143="E","FRANCAIS"&amp;CHAR(10)&amp;"Ecriture",IF('EDT-1niveau'!B143="M","MATHEMATIQUES",IF('EDT-1niveau'!B143="F","FRANCAIS",IF('EDT-1niveau'!B143="LC","FRANCAIS"&amp;CHAR(10)&amp;"Lecture et comp. de l'écrit",IF('EDT-1niveau'!B143="CLA","FRANCAIS"&amp;CHAR(10)&amp;"Culture littéraire et artistique",IF('EDT-1niveau'!B143="LO","FRANCAIS"&amp;CHAR(10)&amp;"Langage oral",IF('EDT-1niveau'!B143="L","FRANCAIS"&amp;CHAR(10)&amp;"Lexique",IF('EDT-1niveau'!B143="CM","MATHEMATIQUES"&amp;CHAR(10)&amp;"Calcul mental",IF('EDT-1niveau'!B143="GM","MATHEMATIQUES"&amp;CHAR(10)&amp;"Grandeurs et mesures",IF('EDT-1niveau'!B143="NC","MATHEMATIQUES"&amp;CHAR(10)&amp;"Nombres et calculs",IF('EDT-1niveau'!B143="EG","MATHEMATIQUES"&amp;CHAR(10)&amp;"Espace et Géométrie",IF('EDT-1niveau'!B143="S","Sciences et technologie",IF('EDT-1niveau'!B143="H","Histoire",IF('EDT-1niveau'!B143="Geo","Géographie",IF('EDT-1niveau'!B143="EMC","Enseig. mor. et civ.",IF('EDT-1niveau'!B143="EPS","Educ. phys. et sportive",IF('EDT-1niveau'!B143="EM","Educ. musicale",IF('EDT-1niveau'!B143="AP","Arts plastiques",IF('EDT-1niveau'!B143="HDA","Hist. des arts",IF('EDT-1niveau'!B143="QM","Questionner le monde",IF('EDT-1niveau'!B143="LV","Langue vivante",IF('EDT-1niveau'!B143="APC","Activ. pédag. complémentaires",""))))))))))))))))))))))))))</f>
        <v/>
      </c>
      <c r="D139" s="14" t="str">
        <f t="shared" si="10"/>
        <v/>
      </c>
      <c r="E139" s="100">
        <f>'EDT-1niveau'!C143</f>
        <v>0</v>
      </c>
      <c r="F139" s="14" t="str">
        <f>IF('EDT-1niveau'!C143="O","FRANCAIS"&amp;CHAR(10)&amp;"Orthographe",IF('EDT-1niveau'!C143="rec","RECREATION",IF('EDT-1niveau'!C143="p","Pause méridienne",IF('EDT-1niveau'!C143="G","FRANCAIS"&amp;CHAR(10)&amp;"Grammaire",IF('EDT-1niveau'!C143="E","FRANCAIS"&amp;CHAR(10)&amp;"Ecriture",IF('EDT-1niveau'!C143="M","MATHEMATIQUES",IF('EDT-1niveau'!C143="F","FRANCAIS",IF('EDT-1niveau'!C143="LC","FRANCAIS"&amp;CHAR(10)&amp;"Lecture et comp. de l'écrit",IF('EDT-1niveau'!C143="CLA","FRANCAIS"&amp;CHAR(10)&amp;"Culture littéraire et artistique",IF('EDT-1niveau'!C143="LO","FRANCAIS"&amp;CHAR(10)&amp;"Langage oral",IF('EDT-1niveau'!C143="L","FRANCAIS"&amp;CHAR(10)&amp;"Lexique",IF('EDT-1niveau'!C143="CM","MATHEMATIQUES"&amp;CHAR(10)&amp;"Calcul mental",IF('EDT-1niveau'!C143="GM","MATHEMATIQUES"&amp;CHAR(10)&amp;"Grandeurs et mesures",IF('EDT-1niveau'!C143="NC","MATHEMATIQUES"&amp;CHAR(10)&amp;"Nombres et calculs",IF('EDT-1niveau'!C143="EG","MATHEMATIQUES"&amp;CHAR(10)&amp;"Espace et Géométrie",IF('EDT-1niveau'!C143="S","Sciences et technologie",IF('EDT-1niveau'!C143="H","Histoire",IF('EDT-1niveau'!C143="Geo","Géographie",IF('EDT-1niveau'!C143="EMC","Enseig. mor. et civ.",IF('EDT-1niveau'!C143="EPS","Educ. phys. et sportive",IF('EDT-1niveau'!C143="EM","Educ. musicale",IF('EDT-1niveau'!C143="AP","Arts plastiques",IF('EDT-1niveau'!C143="HDA","Hist. des arts",IF('EDT-1niveau'!C143="QM","Questionner le monde",IF('EDT-1niveau'!C143="LV","Langue vivante",IF('EDT-1niveau'!C143="APC","Activ. pédag. complémentaires",""))))))))))))))))))))))))))</f>
        <v/>
      </c>
      <c r="G139" s="14" t="str">
        <f t="shared" si="11"/>
        <v/>
      </c>
      <c r="H139" s="100">
        <f>'EDT-1niveau'!D143</f>
        <v>0</v>
      </c>
      <c r="I139" s="14" t="str">
        <f>IF('EDT-1niveau'!D143="O","FRANCAIS"&amp;CHAR(10)&amp;"Orthographe",IF('EDT-1niveau'!D143="rec","RECREATION",IF('EDT-1niveau'!D143="p","Pause méridienne",IF('EDT-1niveau'!D143="G","FRANCAIS"&amp;CHAR(10)&amp;"Grammaire",IF('EDT-1niveau'!D143="E","FRANCAIS"&amp;CHAR(10)&amp;"Ecriture",IF('EDT-1niveau'!D143="M","MATHEMATIQUES",IF('EDT-1niveau'!D143="F","FRANCAIS",IF('EDT-1niveau'!D143="LC","FRANCAIS"&amp;CHAR(10)&amp;"Lecture et comp. de l'écrit",IF('EDT-1niveau'!D143="CLA","FRANCAIS"&amp;CHAR(10)&amp;"Culture littéraire et artistique",IF('EDT-1niveau'!D143="LO","FRANCAIS"&amp;CHAR(10)&amp;"Langage oral",IF('EDT-1niveau'!D143="L","FRANCAIS"&amp;CHAR(10)&amp;"Lexique",IF('EDT-1niveau'!D143="CM","MATHEMATIQUES"&amp;CHAR(10)&amp;"Calcul mental",IF('EDT-1niveau'!D143="GM","MATHEMATIQUES"&amp;CHAR(10)&amp;"Grandeurs et mesures",IF('EDT-1niveau'!D143="NC","MATHEMATIQUES"&amp;CHAR(10)&amp;"Nombres et calculs",IF('EDT-1niveau'!D143="EG","MATHEMATIQUES"&amp;CHAR(10)&amp;"Espace et Géométrie",IF('EDT-1niveau'!D143="S","Sciences et technologie",IF('EDT-1niveau'!D143="H","Histoire",IF('EDT-1niveau'!D143="Geo","Géographie",IF('EDT-1niveau'!D143="EMC","Enseig. mor. et civ.",IF('EDT-1niveau'!D143="EPS","Educ. phys. et sportive",IF('EDT-1niveau'!D143="EM","Educ. musicale",IF('EDT-1niveau'!D143="AP","Arts plastiques",IF('EDT-1niveau'!D143="HDA","Hist. des arts",IF('EDT-1niveau'!D143="QM","Questionner le monde",IF('EDT-1niveau'!D143="LV","Langue vivante",IF('EDT-1niveau'!D143="APC","Activ. pédag. complémentaires",""))))))))))))))))))))))))))</f>
        <v/>
      </c>
      <c r="J139" s="14" t="str">
        <f t="shared" si="14"/>
        <v/>
      </c>
      <c r="K139" s="100">
        <f>'EDT-1niveau'!E143</f>
        <v>0</v>
      </c>
      <c r="L139" s="14" t="str">
        <f>IF('EDT-1niveau'!E143="O","FRANCAIS"&amp;CHAR(10)&amp;"Orthographe",IF('EDT-1niveau'!E143="rec","RECREATION",IF('EDT-1niveau'!E143="p","Pause méridienne",IF('EDT-1niveau'!E143="G","FRANCAIS"&amp;CHAR(10)&amp;"Grammaire",IF('EDT-1niveau'!E143="E","FRANCAIS"&amp;CHAR(10)&amp;"Ecriture",IF('EDT-1niveau'!E143="M","MATHEMATIQUES",IF('EDT-1niveau'!E143="F","FRANCAIS",IF('EDT-1niveau'!E143="LC","FRANCAIS"&amp;CHAR(10)&amp;"Lecture et comp. de l'écrit",IF('EDT-1niveau'!E143="CLA","FRANCAIS"&amp;CHAR(10)&amp;"Culture littéraire et artistique",IF('EDT-1niveau'!E143="LO","FRANCAIS"&amp;CHAR(10)&amp;"Langage oral",IF('EDT-1niveau'!E143="L","FRANCAIS"&amp;CHAR(10)&amp;"Lexique",IF('EDT-1niveau'!E143="CM","MATHEMATIQUES"&amp;CHAR(10)&amp;"Calcul mental",IF('EDT-1niveau'!E143="GM","MATHEMATIQUES"&amp;CHAR(10)&amp;"Grandeurs et mesures",IF('EDT-1niveau'!E143="NC","MATHEMATIQUES"&amp;CHAR(10)&amp;"Nombres et calculs",IF('EDT-1niveau'!E143="EG","MATHEMATIQUES"&amp;CHAR(10)&amp;"Espace et Géométrie",IF('EDT-1niveau'!E143="S","Sciences et technologie",IF('EDT-1niveau'!E143="H","Histoire",IF('EDT-1niveau'!E143="Geo","Géographie",IF('EDT-1niveau'!E143="EMC","Enseig. mor. et civ.",IF('EDT-1niveau'!E143="EPS","Educ. phys. et sportive",IF('EDT-1niveau'!E143="EM","Educ. musicale",IF('EDT-1niveau'!E143="AP","Arts plastiques",IF('EDT-1niveau'!E143="HDA","Hist. des arts",IF('EDT-1niveau'!E143="QM","Questionner le monde",IF('EDT-1niveau'!E143="LV","Langue vivante",IF('EDT-1niveau'!E143="APC","Activ. pédag. complémentaires",""))))))))))))))))))))))))))</f>
        <v/>
      </c>
      <c r="M139" s="14" t="str">
        <f t="shared" si="12"/>
        <v/>
      </c>
      <c r="N139" s="100">
        <f>'EDT-1niveau'!F143</f>
        <v>0</v>
      </c>
      <c r="O139" s="14" t="str">
        <f>IF('EDT-1niveau'!F143="O","FRANCAIS"&amp;CHAR(10)&amp;"Orthographe",IF('EDT-1niveau'!F143="rec","RECREATION",IF('EDT-1niveau'!F143="p","Pause méridienne",IF('EDT-1niveau'!F143="G","FRANCAIS"&amp;CHAR(10)&amp;"Grammaire",IF('EDT-1niveau'!F143="E","FRANCAIS"&amp;CHAR(10)&amp;"Ecriture",IF('EDT-1niveau'!F143="M","MATHEMATIQUES",IF('EDT-1niveau'!F143="F","FRANCAIS",IF('EDT-1niveau'!F143="LC","FRANCAIS"&amp;CHAR(10)&amp;"Lecture et comp. de l'écrit",IF('EDT-1niveau'!F143="CLA","FRANCAIS"&amp;CHAR(10)&amp;"Culture littéraire et artistique",IF('EDT-1niveau'!F143="LO","FRANCAIS"&amp;CHAR(10)&amp;"Langage oral",IF('EDT-1niveau'!F143="L","FRANCAIS"&amp;CHAR(10)&amp;"Lexique",IF('EDT-1niveau'!F143="CM","MATHEMATIQUES"&amp;CHAR(10)&amp;"Calcul mental",IF('EDT-1niveau'!F143="GM","MATHEMATIQUES"&amp;CHAR(10)&amp;"Grandeurs et mesures",IF('EDT-1niveau'!F143="NC","MATHEMATIQUES"&amp;CHAR(10)&amp;"Nombres et calculs",IF('EDT-1niveau'!F143="EG","MATHEMATIQUES"&amp;CHAR(10)&amp;"Espace et Géométrie",IF('EDT-1niveau'!F143="S","Sciences et technologie",IF('EDT-1niveau'!F143="H","Histoire",IF('EDT-1niveau'!F143="Geo","Géographie",IF('EDT-1niveau'!F143="EMC","Enseig. mor. et civ.",IF('EDT-1niveau'!F143="EPS","Educ. phys. et sportive",IF('EDT-1niveau'!F143="EM","Educ. musicale",IF('EDT-1niveau'!F143="AP","Arts plastiques",IF('EDT-1niveau'!F143="HDA","Hist. des arts",IF('EDT-1niveau'!F143="QM","Questionner le monde",IF('EDT-1niveau'!F143="LV","Langue vivante",IF('EDT-1niveau'!F143="APC","Activ. pédag. complémentaires",""))))))))))))))))))))))))))</f>
        <v/>
      </c>
      <c r="P139" s="39" t="str">
        <f t="shared" si="13"/>
        <v/>
      </c>
    </row>
    <row r="140" spans="1:16" x14ac:dyDescent="0.3">
      <c r="C140" s="14" t="str">
        <f>IF('EDT-1niveau'!B144="O","FRANCAIS"&amp;CHAR(10)&amp;"Orthographe",IF('EDT-1niveau'!B144="rec","RECREATION",IF('EDT-1niveau'!B144="p","Pause méridienne",IF('EDT-1niveau'!B144="G","FRANCAIS"&amp;CHAR(10)&amp;"Grammaire",IF('EDT-1niveau'!B144="E","FRANCAIS"&amp;CHAR(10)&amp;"Ecriture",IF('EDT-1niveau'!B144="M","MATHEMATIQUES",IF('EDT-1niveau'!B144="F","FRANCAIS",IF('EDT-1niveau'!B144="LC","FRANCAIS"&amp;CHAR(10)&amp;"Lecture et comp. de l'écrit",IF('EDT-1niveau'!B144="CLA","FRANCAIS"&amp;CHAR(10)&amp;"Culture littéraire et artistique",IF('EDT-1niveau'!B144="LO","FRANCAIS"&amp;CHAR(10)&amp;"Langage oral",IF('EDT-1niveau'!B144="L","FRANCAIS"&amp;CHAR(10)&amp;"Lexique",IF('EDT-1niveau'!B144="CM","MATHEMATIQUES"&amp;CHAR(10)&amp;"Calcul mental",IF('EDT-1niveau'!B144="GM","MATHEMATIQUES"&amp;CHAR(10)&amp;"Grandeurs et mesures",IF('EDT-1niveau'!B144="NC","MATHEMATIQUES"&amp;CHAR(10)&amp;"Nombres et calculs",IF('EDT-1niveau'!B144="EG","MATHEMATIQUES"&amp;CHAR(10)&amp;"Espace et Géométrie",IF('EDT-1niveau'!B144="S","Sciences et technologie",IF('EDT-1niveau'!B144="H","Histoire",IF('EDT-1niveau'!B144="Geo","Géographie",IF('EDT-1niveau'!B144="EMC","Enseig. mor. et civ.",IF('EDT-1niveau'!B144="EPS","Educ. phys. et sportive",IF('EDT-1niveau'!B144="EM","Educ. musicale",IF('EDT-1niveau'!B144="AP","Arts plastiques",IF('EDT-1niveau'!B144="HDA","Hist. des arts",IF('EDT-1niveau'!B144="QM","Questionner le monde",IF('EDT-1niveau'!B144="LV","Langue vivante",IF('EDT-1niveau'!B144="APC","Activ. pédag. complémentaires",""))))))))))))))))))))))))))</f>
        <v/>
      </c>
      <c r="D140" s="14" t="str">
        <f t="shared" si="10"/>
        <v/>
      </c>
      <c r="E140" s="100">
        <f>'EDT-1niveau'!C144</f>
        <v>0</v>
      </c>
      <c r="F140" s="14" t="str">
        <f>IF('EDT-1niveau'!C144="O","FRANCAIS"&amp;CHAR(10)&amp;"Orthographe",IF('EDT-1niveau'!C144="rec","RECREATION",IF('EDT-1niveau'!C144="p","Pause méridienne",IF('EDT-1niveau'!C144="G","FRANCAIS"&amp;CHAR(10)&amp;"Grammaire",IF('EDT-1niveau'!C144="E","FRANCAIS"&amp;CHAR(10)&amp;"Ecriture",IF('EDT-1niveau'!C144="M","MATHEMATIQUES",IF('EDT-1niveau'!C144="F","FRANCAIS",IF('EDT-1niveau'!C144="LC","FRANCAIS"&amp;CHAR(10)&amp;"Lecture et comp. de l'écrit",IF('EDT-1niveau'!C144="CLA","FRANCAIS"&amp;CHAR(10)&amp;"Culture littéraire et artistique",IF('EDT-1niveau'!C144="LO","FRANCAIS"&amp;CHAR(10)&amp;"Langage oral",IF('EDT-1niveau'!C144="L","FRANCAIS"&amp;CHAR(10)&amp;"Lexique",IF('EDT-1niveau'!C144="CM","MATHEMATIQUES"&amp;CHAR(10)&amp;"Calcul mental",IF('EDT-1niveau'!C144="GM","MATHEMATIQUES"&amp;CHAR(10)&amp;"Grandeurs et mesures",IF('EDT-1niveau'!C144="NC","MATHEMATIQUES"&amp;CHAR(10)&amp;"Nombres et calculs",IF('EDT-1niveau'!C144="EG","MATHEMATIQUES"&amp;CHAR(10)&amp;"Espace et Géométrie",IF('EDT-1niveau'!C144="S","Sciences et technologie",IF('EDT-1niveau'!C144="H","Histoire",IF('EDT-1niveau'!C144="Geo","Géographie",IF('EDT-1niveau'!C144="EMC","Enseig. mor. et civ.",IF('EDT-1niveau'!C144="EPS","Educ. phys. et sportive",IF('EDT-1niveau'!C144="EM","Educ. musicale",IF('EDT-1niveau'!C144="AP","Arts plastiques",IF('EDT-1niveau'!C144="HDA","Hist. des arts",IF('EDT-1niveau'!C144="QM","Questionner le monde",IF('EDT-1niveau'!C144="LV","Langue vivante",IF('EDT-1niveau'!C144="APC","Activ. pédag. complémentaires",""))))))))))))))))))))))))))</f>
        <v/>
      </c>
      <c r="G140" s="14" t="str">
        <f t="shared" si="11"/>
        <v/>
      </c>
      <c r="H140" s="100">
        <f>'EDT-1niveau'!D144</f>
        <v>0</v>
      </c>
      <c r="I140" s="14" t="str">
        <f>IF('EDT-1niveau'!D144="O","FRANCAIS"&amp;CHAR(10)&amp;"Orthographe",IF('EDT-1niveau'!D144="rec","RECREATION",IF('EDT-1niveau'!D144="p","Pause méridienne",IF('EDT-1niveau'!D144="G","FRANCAIS"&amp;CHAR(10)&amp;"Grammaire",IF('EDT-1niveau'!D144="E","FRANCAIS"&amp;CHAR(10)&amp;"Ecriture",IF('EDT-1niveau'!D144="M","MATHEMATIQUES",IF('EDT-1niveau'!D144="F","FRANCAIS",IF('EDT-1niveau'!D144="LC","FRANCAIS"&amp;CHAR(10)&amp;"Lecture et comp. de l'écrit",IF('EDT-1niveau'!D144="CLA","FRANCAIS"&amp;CHAR(10)&amp;"Culture littéraire et artistique",IF('EDT-1niveau'!D144="LO","FRANCAIS"&amp;CHAR(10)&amp;"Langage oral",IF('EDT-1niveau'!D144="L","FRANCAIS"&amp;CHAR(10)&amp;"Lexique",IF('EDT-1niveau'!D144="CM","MATHEMATIQUES"&amp;CHAR(10)&amp;"Calcul mental",IF('EDT-1niveau'!D144="GM","MATHEMATIQUES"&amp;CHAR(10)&amp;"Grandeurs et mesures",IF('EDT-1niveau'!D144="NC","MATHEMATIQUES"&amp;CHAR(10)&amp;"Nombres et calculs",IF('EDT-1niveau'!D144="EG","MATHEMATIQUES"&amp;CHAR(10)&amp;"Espace et Géométrie",IF('EDT-1niveau'!D144="S","Sciences et technologie",IF('EDT-1niveau'!D144="H","Histoire",IF('EDT-1niveau'!D144="Geo","Géographie",IF('EDT-1niveau'!D144="EMC","Enseig. mor. et civ.",IF('EDT-1niveau'!D144="EPS","Educ. phys. et sportive",IF('EDT-1niveau'!D144="EM","Educ. musicale",IF('EDT-1niveau'!D144="AP","Arts plastiques",IF('EDT-1niveau'!D144="HDA","Hist. des arts",IF('EDT-1niveau'!D144="QM","Questionner le monde",IF('EDT-1niveau'!D144="LV","Langue vivante",IF('EDT-1niveau'!D144="APC","Activ. pédag. complémentaires",""))))))))))))))))))))))))))</f>
        <v/>
      </c>
      <c r="J140" s="14" t="str">
        <f t="shared" si="14"/>
        <v/>
      </c>
      <c r="K140" s="100">
        <f>'EDT-1niveau'!E144</f>
        <v>0</v>
      </c>
      <c r="L140" s="14" t="str">
        <f>IF('EDT-1niveau'!E144="O","FRANCAIS"&amp;CHAR(10)&amp;"Orthographe",IF('EDT-1niveau'!E144="rec","RECREATION",IF('EDT-1niveau'!E144="p","Pause méridienne",IF('EDT-1niveau'!E144="G","FRANCAIS"&amp;CHAR(10)&amp;"Grammaire",IF('EDT-1niveau'!E144="E","FRANCAIS"&amp;CHAR(10)&amp;"Ecriture",IF('EDT-1niveau'!E144="M","MATHEMATIQUES",IF('EDT-1niveau'!E144="F","FRANCAIS",IF('EDT-1niveau'!E144="LC","FRANCAIS"&amp;CHAR(10)&amp;"Lecture et comp. de l'écrit",IF('EDT-1niveau'!E144="CLA","FRANCAIS"&amp;CHAR(10)&amp;"Culture littéraire et artistique",IF('EDT-1niveau'!E144="LO","FRANCAIS"&amp;CHAR(10)&amp;"Langage oral",IF('EDT-1niveau'!E144="L","FRANCAIS"&amp;CHAR(10)&amp;"Lexique",IF('EDT-1niveau'!E144="CM","MATHEMATIQUES"&amp;CHAR(10)&amp;"Calcul mental",IF('EDT-1niveau'!E144="GM","MATHEMATIQUES"&amp;CHAR(10)&amp;"Grandeurs et mesures",IF('EDT-1niveau'!E144="NC","MATHEMATIQUES"&amp;CHAR(10)&amp;"Nombres et calculs",IF('EDT-1niveau'!E144="EG","MATHEMATIQUES"&amp;CHAR(10)&amp;"Espace et Géométrie",IF('EDT-1niveau'!E144="S","Sciences et technologie",IF('EDT-1niveau'!E144="H","Histoire",IF('EDT-1niveau'!E144="Geo","Géographie",IF('EDT-1niveau'!E144="EMC","Enseig. mor. et civ.",IF('EDT-1niveau'!E144="EPS","Educ. phys. et sportive",IF('EDT-1niveau'!E144="EM","Educ. musicale",IF('EDT-1niveau'!E144="AP","Arts plastiques",IF('EDT-1niveau'!E144="HDA","Hist. des arts",IF('EDT-1niveau'!E144="QM","Questionner le monde",IF('EDT-1niveau'!E144="LV","Langue vivante",IF('EDT-1niveau'!E144="APC","Activ. pédag. complémentaires",""))))))))))))))))))))))))))</f>
        <v/>
      </c>
      <c r="M140" s="14" t="str">
        <f t="shared" si="12"/>
        <v/>
      </c>
      <c r="N140" s="100">
        <f>'EDT-1niveau'!F144</f>
        <v>0</v>
      </c>
      <c r="O140" s="14" t="str">
        <f>IF('EDT-1niveau'!F144="O","FRANCAIS"&amp;CHAR(10)&amp;"Orthographe",IF('EDT-1niveau'!F144="rec","RECREATION",IF('EDT-1niveau'!F144="p","Pause méridienne",IF('EDT-1niveau'!F144="G","FRANCAIS"&amp;CHAR(10)&amp;"Grammaire",IF('EDT-1niveau'!F144="E","FRANCAIS"&amp;CHAR(10)&amp;"Ecriture",IF('EDT-1niveau'!F144="M","MATHEMATIQUES",IF('EDT-1niveau'!F144="F","FRANCAIS",IF('EDT-1niveau'!F144="LC","FRANCAIS"&amp;CHAR(10)&amp;"Lecture et comp. de l'écrit",IF('EDT-1niveau'!F144="CLA","FRANCAIS"&amp;CHAR(10)&amp;"Culture littéraire et artistique",IF('EDT-1niveau'!F144="LO","FRANCAIS"&amp;CHAR(10)&amp;"Langage oral",IF('EDT-1niveau'!F144="L","FRANCAIS"&amp;CHAR(10)&amp;"Lexique",IF('EDT-1niveau'!F144="CM","MATHEMATIQUES"&amp;CHAR(10)&amp;"Calcul mental",IF('EDT-1niveau'!F144="GM","MATHEMATIQUES"&amp;CHAR(10)&amp;"Grandeurs et mesures",IF('EDT-1niveau'!F144="NC","MATHEMATIQUES"&amp;CHAR(10)&amp;"Nombres et calculs",IF('EDT-1niveau'!F144="EG","MATHEMATIQUES"&amp;CHAR(10)&amp;"Espace et Géométrie",IF('EDT-1niveau'!F144="S","Sciences et technologie",IF('EDT-1niveau'!F144="H","Histoire",IF('EDT-1niveau'!F144="Geo","Géographie",IF('EDT-1niveau'!F144="EMC","Enseig. mor. et civ.",IF('EDT-1niveau'!F144="EPS","Educ. phys. et sportive",IF('EDT-1niveau'!F144="EM","Educ. musicale",IF('EDT-1niveau'!F144="AP","Arts plastiques",IF('EDT-1niveau'!F144="HDA","Hist. des arts",IF('EDT-1niveau'!F144="QM","Questionner le monde",IF('EDT-1niveau'!F144="LV","Langue vivante",IF('EDT-1niveau'!F144="APC","Activ. pédag. complémentaires",""))))))))))))))))))))))))))</f>
        <v/>
      </c>
      <c r="P140" s="39" t="str">
        <f t="shared" si="13"/>
        <v/>
      </c>
    </row>
    <row r="141" spans="1:16" x14ac:dyDescent="0.3">
      <c r="C141" s="14" t="str">
        <f>IF('EDT-1niveau'!B145="O","FRANCAIS"&amp;CHAR(10)&amp;"Orthographe",IF('EDT-1niveau'!B145="rec","RECREATION",IF('EDT-1niveau'!B145="p","Pause méridienne",IF('EDT-1niveau'!B145="G","FRANCAIS"&amp;CHAR(10)&amp;"Grammaire",IF('EDT-1niveau'!B145="E","FRANCAIS"&amp;CHAR(10)&amp;"Ecriture",IF('EDT-1niveau'!B145="M","MATHEMATIQUES",IF('EDT-1niveau'!B145="F","FRANCAIS",IF('EDT-1niveau'!B145="LC","FRANCAIS"&amp;CHAR(10)&amp;"Lecture et comp. de l'écrit",IF('EDT-1niveau'!B145="CLA","FRANCAIS"&amp;CHAR(10)&amp;"Culture littéraire et artistique",IF('EDT-1niveau'!B145="LO","FRANCAIS"&amp;CHAR(10)&amp;"Langage oral",IF('EDT-1niveau'!B145="L","FRANCAIS"&amp;CHAR(10)&amp;"Lexique",IF('EDT-1niveau'!B145="CM","MATHEMATIQUES"&amp;CHAR(10)&amp;"Calcul mental",IF('EDT-1niveau'!B145="GM","MATHEMATIQUES"&amp;CHAR(10)&amp;"Grandeurs et mesures",IF('EDT-1niveau'!B145="NC","MATHEMATIQUES"&amp;CHAR(10)&amp;"Nombres et calculs",IF('EDT-1niveau'!B145="EG","MATHEMATIQUES"&amp;CHAR(10)&amp;"Espace et Géométrie",IF('EDT-1niveau'!B145="S","Sciences et technologie",IF('EDT-1niveau'!B145="H","Histoire",IF('EDT-1niveau'!B145="Geo","Géographie",IF('EDT-1niveau'!B145="EMC","Enseig. mor. et civ.",IF('EDT-1niveau'!B145="EPS","Educ. phys. et sportive",IF('EDT-1niveau'!B145="EM","Educ. musicale",IF('EDT-1niveau'!B145="AP","Arts plastiques",IF('EDT-1niveau'!B145="HDA","Hist. des arts",IF('EDT-1niveau'!B145="QM","Questionner le monde",IF('EDT-1niveau'!B145="LV","Langue vivante",IF('EDT-1niveau'!B145="APC","Activ. pédag. complémentaires",""))))))))))))))))))))))))))</f>
        <v/>
      </c>
      <c r="D141" s="14" t="str">
        <f t="shared" si="10"/>
        <v/>
      </c>
      <c r="E141" s="100">
        <f>'EDT-1niveau'!C145</f>
        <v>0</v>
      </c>
      <c r="F141" s="14" t="str">
        <f>IF('EDT-1niveau'!C145="O","FRANCAIS"&amp;CHAR(10)&amp;"Orthographe",IF('EDT-1niveau'!C145="rec","RECREATION",IF('EDT-1niveau'!C145="p","Pause méridienne",IF('EDT-1niveau'!C145="G","FRANCAIS"&amp;CHAR(10)&amp;"Grammaire",IF('EDT-1niveau'!C145="E","FRANCAIS"&amp;CHAR(10)&amp;"Ecriture",IF('EDT-1niveau'!C145="M","MATHEMATIQUES",IF('EDT-1niveau'!C145="F","FRANCAIS",IF('EDT-1niveau'!C145="LC","FRANCAIS"&amp;CHAR(10)&amp;"Lecture et comp. de l'écrit",IF('EDT-1niveau'!C145="CLA","FRANCAIS"&amp;CHAR(10)&amp;"Culture littéraire et artistique",IF('EDT-1niveau'!C145="LO","FRANCAIS"&amp;CHAR(10)&amp;"Langage oral",IF('EDT-1niveau'!C145="L","FRANCAIS"&amp;CHAR(10)&amp;"Lexique",IF('EDT-1niveau'!C145="CM","MATHEMATIQUES"&amp;CHAR(10)&amp;"Calcul mental",IF('EDT-1niveau'!C145="GM","MATHEMATIQUES"&amp;CHAR(10)&amp;"Grandeurs et mesures",IF('EDT-1niveau'!C145="NC","MATHEMATIQUES"&amp;CHAR(10)&amp;"Nombres et calculs",IF('EDT-1niveau'!C145="EG","MATHEMATIQUES"&amp;CHAR(10)&amp;"Espace et Géométrie",IF('EDT-1niveau'!C145="S","Sciences et technologie",IF('EDT-1niveau'!C145="H","Histoire",IF('EDT-1niveau'!C145="Geo","Géographie",IF('EDT-1niveau'!C145="EMC","Enseig. mor. et civ.",IF('EDT-1niveau'!C145="EPS","Educ. phys. et sportive",IF('EDT-1niveau'!C145="EM","Educ. musicale",IF('EDT-1niveau'!C145="AP","Arts plastiques",IF('EDT-1niveau'!C145="HDA","Hist. des arts",IF('EDT-1niveau'!C145="QM","Questionner le monde",IF('EDT-1niveau'!C145="LV","Langue vivante",IF('EDT-1niveau'!C145="APC","Activ. pédag. complémentaires",""))))))))))))))))))))))))))</f>
        <v/>
      </c>
      <c r="G141" s="14" t="str">
        <f t="shared" si="11"/>
        <v/>
      </c>
      <c r="H141" s="100">
        <f>'EDT-1niveau'!D145</f>
        <v>0</v>
      </c>
      <c r="I141" s="14" t="str">
        <f>IF('EDT-1niveau'!D145="O","FRANCAIS"&amp;CHAR(10)&amp;"Orthographe",IF('EDT-1niveau'!D145="rec","RECREATION",IF('EDT-1niveau'!D145="p","Pause méridienne",IF('EDT-1niveau'!D145="G","FRANCAIS"&amp;CHAR(10)&amp;"Grammaire",IF('EDT-1niveau'!D145="E","FRANCAIS"&amp;CHAR(10)&amp;"Ecriture",IF('EDT-1niveau'!D145="M","MATHEMATIQUES",IF('EDT-1niveau'!D145="F","FRANCAIS",IF('EDT-1niveau'!D145="LC","FRANCAIS"&amp;CHAR(10)&amp;"Lecture et comp. de l'écrit",IF('EDT-1niveau'!D145="CLA","FRANCAIS"&amp;CHAR(10)&amp;"Culture littéraire et artistique",IF('EDT-1niveau'!D145="LO","FRANCAIS"&amp;CHAR(10)&amp;"Langage oral",IF('EDT-1niveau'!D145="L","FRANCAIS"&amp;CHAR(10)&amp;"Lexique",IF('EDT-1niveau'!D145="CM","MATHEMATIQUES"&amp;CHAR(10)&amp;"Calcul mental",IF('EDT-1niveau'!D145="GM","MATHEMATIQUES"&amp;CHAR(10)&amp;"Grandeurs et mesures",IF('EDT-1niveau'!D145="NC","MATHEMATIQUES"&amp;CHAR(10)&amp;"Nombres et calculs",IF('EDT-1niveau'!D145="EG","MATHEMATIQUES"&amp;CHAR(10)&amp;"Espace et Géométrie",IF('EDT-1niveau'!D145="S","Sciences et technologie",IF('EDT-1niveau'!D145="H","Histoire",IF('EDT-1niveau'!D145="Geo","Géographie",IF('EDT-1niveau'!D145="EMC","Enseig. mor. et civ.",IF('EDT-1niveau'!D145="EPS","Educ. phys. et sportive",IF('EDT-1niveau'!D145="EM","Educ. musicale",IF('EDT-1niveau'!D145="AP","Arts plastiques",IF('EDT-1niveau'!D145="HDA","Hist. des arts",IF('EDT-1niveau'!D145="QM","Questionner le monde",IF('EDT-1niveau'!D145="LV","Langue vivante",IF('EDT-1niveau'!D145="APC","Activ. pédag. complémentaires",""))))))))))))))))))))))))))</f>
        <v/>
      </c>
      <c r="J141" s="14" t="str">
        <f t="shared" si="14"/>
        <v/>
      </c>
      <c r="K141" s="100">
        <f>'EDT-1niveau'!E145</f>
        <v>0</v>
      </c>
      <c r="L141" s="14" t="str">
        <f>IF('EDT-1niveau'!E145="O","FRANCAIS"&amp;CHAR(10)&amp;"Orthographe",IF('EDT-1niveau'!E145="rec","RECREATION",IF('EDT-1niveau'!E145="p","Pause méridienne",IF('EDT-1niveau'!E145="G","FRANCAIS"&amp;CHAR(10)&amp;"Grammaire",IF('EDT-1niveau'!E145="E","FRANCAIS"&amp;CHAR(10)&amp;"Ecriture",IF('EDT-1niveau'!E145="M","MATHEMATIQUES",IF('EDT-1niveau'!E145="F","FRANCAIS",IF('EDT-1niveau'!E145="LC","FRANCAIS"&amp;CHAR(10)&amp;"Lecture et comp. de l'écrit",IF('EDT-1niveau'!E145="CLA","FRANCAIS"&amp;CHAR(10)&amp;"Culture littéraire et artistique",IF('EDT-1niveau'!E145="LO","FRANCAIS"&amp;CHAR(10)&amp;"Langage oral",IF('EDT-1niveau'!E145="L","FRANCAIS"&amp;CHAR(10)&amp;"Lexique",IF('EDT-1niveau'!E145="CM","MATHEMATIQUES"&amp;CHAR(10)&amp;"Calcul mental",IF('EDT-1niveau'!E145="GM","MATHEMATIQUES"&amp;CHAR(10)&amp;"Grandeurs et mesures",IF('EDT-1niveau'!E145="NC","MATHEMATIQUES"&amp;CHAR(10)&amp;"Nombres et calculs",IF('EDT-1niveau'!E145="EG","MATHEMATIQUES"&amp;CHAR(10)&amp;"Espace et Géométrie",IF('EDT-1niveau'!E145="S","Sciences et technologie",IF('EDT-1niveau'!E145="H","Histoire",IF('EDT-1niveau'!E145="Geo","Géographie",IF('EDT-1niveau'!E145="EMC","Enseig. mor. et civ.",IF('EDT-1niveau'!E145="EPS","Educ. phys. et sportive",IF('EDT-1niveau'!E145="EM","Educ. musicale",IF('EDT-1niveau'!E145="AP","Arts plastiques",IF('EDT-1niveau'!E145="HDA","Hist. des arts",IF('EDT-1niveau'!E145="QM","Questionner le monde",IF('EDT-1niveau'!E145="LV","Langue vivante",IF('EDT-1niveau'!E145="APC","Activ. pédag. complémentaires",""))))))))))))))))))))))))))</f>
        <v/>
      </c>
      <c r="M141" s="14" t="str">
        <f t="shared" si="12"/>
        <v/>
      </c>
      <c r="N141" s="100">
        <f>'EDT-1niveau'!F145</f>
        <v>0</v>
      </c>
      <c r="O141" s="14" t="str">
        <f>IF('EDT-1niveau'!F145="O","FRANCAIS"&amp;CHAR(10)&amp;"Orthographe",IF('EDT-1niveau'!F145="rec","RECREATION",IF('EDT-1niveau'!F145="p","Pause méridienne",IF('EDT-1niveau'!F145="G","FRANCAIS"&amp;CHAR(10)&amp;"Grammaire",IF('EDT-1niveau'!F145="E","FRANCAIS"&amp;CHAR(10)&amp;"Ecriture",IF('EDT-1niveau'!F145="M","MATHEMATIQUES",IF('EDT-1niveau'!F145="F","FRANCAIS",IF('EDT-1niveau'!F145="LC","FRANCAIS"&amp;CHAR(10)&amp;"Lecture et comp. de l'écrit",IF('EDT-1niveau'!F145="CLA","FRANCAIS"&amp;CHAR(10)&amp;"Culture littéraire et artistique",IF('EDT-1niveau'!F145="LO","FRANCAIS"&amp;CHAR(10)&amp;"Langage oral",IF('EDT-1niveau'!F145="L","FRANCAIS"&amp;CHAR(10)&amp;"Lexique",IF('EDT-1niveau'!F145="CM","MATHEMATIQUES"&amp;CHAR(10)&amp;"Calcul mental",IF('EDT-1niveau'!F145="GM","MATHEMATIQUES"&amp;CHAR(10)&amp;"Grandeurs et mesures",IF('EDT-1niveau'!F145="NC","MATHEMATIQUES"&amp;CHAR(10)&amp;"Nombres et calculs",IF('EDT-1niveau'!F145="EG","MATHEMATIQUES"&amp;CHAR(10)&amp;"Espace et Géométrie",IF('EDT-1niveau'!F145="S","Sciences et technologie",IF('EDT-1niveau'!F145="H","Histoire",IF('EDT-1niveau'!F145="Geo","Géographie",IF('EDT-1niveau'!F145="EMC","Enseig. mor. et civ.",IF('EDT-1niveau'!F145="EPS","Educ. phys. et sportive",IF('EDT-1niveau'!F145="EM","Educ. musicale",IF('EDT-1niveau'!F145="AP","Arts plastiques",IF('EDT-1niveau'!F145="HDA","Hist. des arts",IF('EDT-1niveau'!F145="QM","Questionner le monde",IF('EDT-1niveau'!F145="LV","Langue vivante",IF('EDT-1niveau'!F145="APC","Activ. pédag. complémentaires",""))))))))))))))))))))))))))</f>
        <v/>
      </c>
      <c r="P141" s="39" t="str">
        <f t="shared" si="13"/>
        <v/>
      </c>
    </row>
    <row r="142" spans="1:16" x14ac:dyDescent="0.3">
      <c r="C142" s="14" t="str">
        <f>IF('EDT-1niveau'!B146="O","FRANCAIS"&amp;CHAR(10)&amp;"Orthographe",IF('EDT-1niveau'!B146="rec","RECREATION",IF('EDT-1niveau'!B146="p","Pause méridienne",IF('EDT-1niveau'!B146="G","FRANCAIS"&amp;CHAR(10)&amp;"Grammaire",IF('EDT-1niveau'!B146="E","FRANCAIS"&amp;CHAR(10)&amp;"Ecriture",IF('EDT-1niveau'!B146="M","MATHEMATIQUES",IF('EDT-1niveau'!B146="F","FRANCAIS",IF('EDT-1niveau'!B146="LC","FRANCAIS"&amp;CHAR(10)&amp;"Lecture et comp. de l'écrit",IF('EDT-1niveau'!B146="CLA","FRANCAIS"&amp;CHAR(10)&amp;"Culture littéraire et artistique",IF('EDT-1niveau'!B146="LO","FRANCAIS"&amp;CHAR(10)&amp;"Langage oral",IF('EDT-1niveau'!B146="L","FRANCAIS"&amp;CHAR(10)&amp;"Lexique",IF('EDT-1niveau'!B146="CM","MATHEMATIQUES"&amp;CHAR(10)&amp;"Calcul mental",IF('EDT-1niveau'!B146="GM","MATHEMATIQUES"&amp;CHAR(10)&amp;"Grandeurs et mesures",IF('EDT-1niveau'!B146="NC","MATHEMATIQUES"&amp;CHAR(10)&amp;"Nombres et calculs",IF('EDT-1niveau'!B146="EG","MATHEMATIQUES"&amp;CHAR(10)&amp;"Espace et Géométrie",IF('EDT-1niveau'!B146="S","Sciences et technologie",IF('EDT-1niveau'!B146="H","Histoire",IF('EDT-1niveau'!B146="Geo","Géographie",IF('EDT-1niveau'!B146="EMC","Enseig. mor. et civ.",IF('EDT-1niveau'!B146="EPS","Educ. phys. et sportive",IF('EDT-1niveau'!B146="EM","Educ. musicale",IF('EDT-1niveau'!B146="AP","Arts plastiques",IF('EDT-1niveau'!B146="HDA","Hist. des arts",IF('EDT-1niveau'!B146="QM","Questionner le monde",IF('EDT-1niveau'!B146="LV","Langue vivante",IF('EDT-1niveau'!B146="APC","Activ. pédag. complémentaires",""))))))))))))))))))))))))))</f>
        <v/>
      </c>
      <c r="D142" s="14" t="str">
        <f t="shared" si="10"/>
        <v/>
      </c>
      <c r="E142" s="100">
        <f>'EDT-1niveau'!C146</f>
        <v>0</v>
      </c>
      <c r="F142" s="14" t="str">
        <f>IF('EDT-1niveau'!C146="O","FRANCAIS"&amp;CHAR(10)&amp;"Orthographe",IF('EDT-1niveau'!C146="rec","RECREATION",IF('EDT-1niveau'!C146="p","Pause méridienne",IF('EDT-1niveau'!C146="G","FRANCAIS"&amp;CHAR(10)&amp;"Grammaire",IF('EDT-1niveau'!C146="E","FRANCAIS"&amp;CHAR(10)&amp;"Ecriture",IF('EDT-1niveau'!C146="M","MATHEMATIQUES",IF('EDT-1niveau'!C146="F","FRANCAIS",IF('EDT-1niveau'!C146="LC","FRANCAIS"&amp;CHAR(10)&amp;"Lecture et comp. de l'écrit",IF('EDT-1niveau'!C146="CLA","FRANCAIS"&amp;CHAR(10)&amp;"Culture littéraire et artistique",IF('EDT-1niveau'!C146="LO","FRANCAIS"&amp;CHAR(10)&amp;"Langage oral",IF('EDT-1niveau'!C146="L","FRANCAIS"&amp;CHAR(10)&amp;"Lexique",IF('EDT-1niveau'!C146="CM","MATHEMATIQUES"&amp;CHAR(10)&amp;"Calcul mental",IF('EDT-1niveau'!C146="GM","MATHEMATIQUES"&amp;CHAR(10)&amp;"Grandeurs et mesures",IF('EDT-1niveau'!C146="NC","MATHEMATIQUES"&amp;CHAR(10)&amp;"Nombres et calculs",IF('EDT-1niveau'!C146="EG","MATHEMATIQUES"&amp;CHAR(10)&amp;"Espace et Géométrie",IF('EDT-1niveau'!C146="S","Sciences et technologie",IF('EDT-1niveau'!C146="H","Histoire",IF('EDT-1niveau'!C146="Geo","Géographie",IF('EDT-1niveau'!C146="EMC","Enseig. mor. et civ.",IF('EDT-1niveau'!C146="EPS","Educ. phys. et sportive",IF('EDT-1niveau'!C146="EM","Educ. musicale",IF('EDT-1niveau'!C146="AP","Arts plastiques",IF('EDT-1niveau'!C146="HDA","Hist. des arts",IF('EDT-1niveau'!C146="QM","Questionner le monde",IF('EDT-1niveau'!C146="LV","Langue vivante",IF('EDT-1niveau'!C146="APC","Activ. pédag. complémentaires",""))))))))))))))))))))))))))</f>
        <v/>
      </c>
      <c r="G142" s="14" t="str">
        <f t="shared" si="11"/>
        <v/>
      </c>
      <c r="H142" s="100">
        <f>'EDT-1niveau'!D146</f>
        <v>0</v>
      </c>
      <c r="I142" s="14" t="str">
        <f>IF('EDT-1niveau'!D146="O","FRANCAIS"&amp;CHAR(10)&amp;"Orthographe",IF('EDT-1niveau'!D146="rec","RECREATION",IF('EDT-1niveau'!D146="p","Pause méridienne",IF('EDT-1niveau'!D146="G","FRANCAIS"&amp;CHAR(10)&amp;"Grammaire",IF('EDT-1niveau'!D146="E","FRANCAIS"&amp;CHAR(10)&amp;"Ecriture",IF('EDT-1niveau'!D146="M","MATHEMATIQUES",IF('EDT-1niveau'!D146="F","FRANCAIS",IF('EDT-1niveau'!D146="LC","FRANCAIS"&amp;CHAR(10)&amp;"Lecture et comp. de l'écrit",IF('EDT-1niveau'!D146="CLA","FRANCAIS"&amp;CHAR(10)&amp;"Culture littéraire et artistique",IF('EDT-1niveau'!D146="LO","FRANCAIS"&amp;CHAR(10)&amp;"Langage oral",IF('EDT-1niveau'!D146="L","FRANCAIS"&amp;CHAR(10)&amp;"Lexique",IF('EDT-1niveau'!D146="CM","MATHEMATIQUES"&amp;CHAR(10)&amp;"Calcul mental",IF('EDT-1niveau'!D146="GM","MATHEMATIQUES"&amp;CHAR(10)&amp;"Grandeurs et mesures",IF('EDT-1niveau'!D146="NC","MATHEMATIQUES"&amp;CHAR(10)&amp;"Nombres et calculs",IF('EDT-1niveau'!D146="EG","MATHEMATIQUES"&amp;CHAR(10)&amp;"Espace et Géométrie",IF('EDT-1niveau'!D146="S","Sciences et technologie",IF('EDT-1niveau'!D146="H","Histoire",IF('EDT-1niveau'!D146="Geo","Géographie",IF('EDT-1niveau'!D146="EMC","Enseig. mor. et civ.",IF('EDT-1niveau'!D146="EPS","Educ. phys. et sportive",IF('EDT-1niveau'!D146="EM","Educ. musicale",IF('EDT-1niveau'!D146="AP","Arts plastiques",IF('EDT-1niveau'!D146="HDA","Hist. des arts",IF('EDT-1niveau'!D146="QM","Questionner le monde",IF('EDT-1niveau'!D146="LV","Langue vivante",IF('EDT-1niveau'!D146="APC","Activ. pédag. complémentaires",""))))))))))))))))))))))))))</f>
        <v/>
      </c>
      <c r="J142" s="14" t="str">
        <f t="shared" si="14"/>
        <v/>
      </c>
      <c r="K142" s="100">
        <f>'EDT-1niveau'!E146</f>
        <v>0</v>
      </c>
      <c r="L142" s="14" t="str">
        <f>IF('EDT-1niveau'!E146="O","FRANCAIS"&amp;CHAR(10)&amp;"Orthographe",IF('EDT-1niveau'!E146="rec","RECREATION",IF('EDT-1niveau'!E146="p","Pause méridienne",IF('EDT-1niveau'!E146="G","FRANCAIS"&amp;CHAR(10)&amp;"Grammaire",IF('EDT-1niveau'!E146="E","FRANCAIS"&amp;CHAR(10)&amp;"Ecriture",IF('EDT-1niveau'!E146="M","MATHEMATIQUES",IF('EDT-1niveau'!E146="F","FRANCAIS",IF('EDT-1niveau'!E146="LC","FRANCAIS"&amp;CHAR(10)&amp;"Lecture et comp. de l'écrit",IF('EDT-1niveau'!E146="CLA","FRANCAIS"&amp;CHAR(10)&amp;"Culture littéraire et artistique",IF('EDT-1niveau'!E146="LO","FRANCAIS"&amp;CHAR(10)&amp;"Langage oral",IF('EDT-1niveau'!E146="L","FRANCAIS"&amp;CHAR(10)&amp;"Lexique",IF('EDT-1niveau'!E146="CM","MATHEMATIQUES"&amp;CHAR(10)&amp;"Calcul mental",IF('EDT-1niveau'!E146="GM","MATHEMATIQUES"&amp;CHAR(10)&amp;"Grandeurs et mesures",IF('EDT-1niveau'!E146="NC","MATHEMATIQUES"&amp;CHAR(10)&amp;"Nombres et calculs",IF('EDT-1niveau'!E146="EG","MATHEMATIQUES"&amp;CHAR(10)&amp;"Espace et Géométrie",IF('EDT-1niveau'!E146="S","Sciences et technologie",IF('EDT-1niveau'!E146="H","Histoire",IF('EDT-1niveau'!E146="Geo","Géographie",IF('EDT-1niveau'!E146="EMC","Enseig. mor. et civ.",IF('EDT-1niveau'!E146="EPS","Educ. phys. et sportive",IF('EDT-1niveau'!E146="EM","Educ. musicale",IF('EDT-1niveau'!E146="AP","Arts plastiques",IF('EDT-1niveau'!E146="HDA","Hist. des arts",IF('EDT-1niveau'!E146="QM","Questionner le monde",IF('EDT-1niveau'!E146="LV","Langue vivante",IF('EDT-1niveau'!E146="APC","Activ. pédag. complémentaires",""))))))))))))))))))))))))))</f>
        <v/>
      </c>
      <c r="M142" s="14" t="str">
        <f t="shared" si="12"/>
        <v/>
      </c>
      <c r="N142" s="100">
        <f>'EDT-1niveau'!F146</f>
        <v>0</v>
      </c>
      <c r="O142" s="14" t="str">
        <f>IF('EDT-1niveau'!F146="O","FRANCAIS"&amp;CHAR(10)&amp;"Orthographe",IF('EDT-1niveau'!F146="rec","RECREATION",IF('EDT-1niveau'!F146="p","Pause méridienne",IF('EDT-1niveau'!F146="G","FRANCAIS"&amp;CHAR(10)&amp;"Grammaire",IF('EDT-1niveau'!F146="E","FRANCAIS"&amp;CHAR(10)&amp;"Ecriture",IF('EDT-1niveau'!F146="M","MATHEMATIQUES",IF('EDT-1niveau'!F146="F","FRANCAIS",IF('EDT-1niveau'!F146="LC","FRANCAIS"&amp;CHAR(10)&amp;"Lecture et comp. de l'écrit",IF('EDT-1niveau'!F146="CLA","FRANCAIS"&amp;CHAR(10)&amp;"Culture littéraire et artistique",IF('EDT-1niveau'!F146="LO","FRANCAIS"&amp;CHAR(10)&amp;"Langage oral",IF('EDT-1niveau'!F146="L","FRANCAIS"&amp;CHAR(10)&amp;"Lexique",IF('EDT-1niveau'!F146="CM","MATHEMATIQUES"&amp;CHAR(10)&amp;"Calcul mental",IF('EDT-1niveau'!F146="GM","MATHEMATIQUES"&amp;CHAR(10)&amp;"Grandeurs et mesures",IF('EDT-1niveau'!F146="NC","MATHEMATIQUES"&amp;CHAR(10)&amp;"Nombres et calculs",IF('EDT-1niveau'!F146="EG","MATHEMATIQUES"&amp;CHAR(10)&amp;"Espace et Géométrie",IF('EDT-1niveau'!F146="S","Sciences et technologie",IF('EDT-1niveau'!F146="H","Histoire",IF('EDT-1niveau'!F146="Geo","Géographie",IF('EDT-1niveau'!F146="EMC","Enseig. mor. et civ.",IF('EDT-1niveau'!F146="EPS","Educ. phys. et sportive",IF('EDT-1niveau'!F146="EM","Educ. musicale",IF('EDT-1niveau'!F146="AP","Arts plastiques",IF('EDT-1niveau'!F146="HDA","Hist. des arts",IF('EDT-1niveau'!F146="QM","Questionner le monde",IF('EDT-1niveau'!F146="LV","Langue vivante",IF('EDT-1niveau'!F146="APC","Activ. pédag. complémentaires",""))))))))))))))))))))))))))</f>
        <v/>
      </c>
      <c r="P142" s="39" t="str">
        <f t="shared" si="13"/>
        <v/>
      </c>
    </row>
    <row r="143" spans="1:16" x14ac:dyDescent="0.3">
      <c r="C143" s="14" t="str">
        <f>IF('EDT-1niveau'!B147="O","FRANCAIS"&amp;CHAR(10)&amp;"Orthographe",IF('EDT-1niveau'!B147="rec","RECREATION",IF('EDT-1niveau'!B147="p","Pause méridienne",IF('EDT-1niveau'!B147="G","FRANCAIS"&amp;CHAR(10)&amp;"Grammaire",IF('EDT-1niveau'!B147="E","FRANCAIS"&amp;CHAR(10)&amp;"Ecriture",IF('EDT-1niveau'!B147="M","MATHEMATIQUES",IF('EDT-1niveau'!B147="F","FRANCAIS",IF('EDT-1niveau'!B147="LC","FRANCAIS"&amp;CHAR(10)&amp;"Lecture et comp. de l'écrit",IF('EDT-1niveau'!B147="CLA","FRANCAIS"&amp;CHAR(10)&amp;"Culture littéraire et artistique",IF('EDT-1niveau'!B147="LO","FRANCAIS"&amp;CHAR(10)&amp;"Langage oral",IF('EDT-1niveau'!B147="L","FRANCAIS"&amp;CHAR(10)&amp;"Lexique",IF('EDT-1niveau'!B147="CM","MATHEMATIQUES"&amp;CHAR(10)&amp;"Calcul mental",IF('EDT-1niveau'!B147="GM","MATHEMATIQUES"&amp;CHAR(10)&amp;"Grandeurs et mesures",IF('EDT-1niveau'!B147="NC","MATHEMATIQUES"&amp;CHAR(10)&amp;"Nombres et calculs",IF('EDT-1niveau'!B147="EG","MATHEMATIQUES"&amp;CHAR(10)&amp;"Espace et Géométrie",IF('EDT-1niveau'!B147="S","Sciences et technologie",IF('EDT-1niveau'!B147="H","Histoire",IF('EDT-1niveau'!B147="Geo","Géographie",IF('EDT-1niveau'!B147="EMC","Enseig. mor. et civ.",IF('EDT-1niveau'!B147="EPS","Educ. phys. et sportive",IF('EDT-1niveau'!B147="EM","Educ. musicale",IF('EDT-1niveau'!B147="AP","Arts plastiques",IF('EDT-1niveau'!B147="HDA","Hist. des arts",IF('EDT-1niveau'!B147="QM","Questionner le monde",IF('EDT-1niveau'!B147="LV","Langue vivante",IF('EDT-1niveau'!B147="APC","Activ. pédag. complémentaires",""))))))))))))))))))))))))))</f>
        <v/>
      </c>
      <c r="D143" s="14" t="str">
        <f t="shared" si="10"/>
        <v/>
      </c>
      <c r="E143" s="100">
        <f>'EDT-1niveau'!C147</f>
        <v>0</v>
      </c>
      <c r="F143" s="14" t="str">
        <f>IF('EDT-1niveau'!C147="O","FRANCAIS"&amp;CHAR(10)&amp;"Orthographe",IF('EDT-1niveau'!C147="rec","RECREATION",IF('EDT-1niveau'!C147="p","Pause méridienne",IF('EDT-1niveau'!C147="G","FRANCAIS"&amp;CHAR(10)&amp;"Grammaire",IF('EDT-1niveau'!C147="E","FRANCAIS"&amp;CHAR(10)&amp;"Ecriture",IF('EDT-1niveau'!C147="M","MATHEMATIQUES",IF('EDT-1niveau'!C147="F","FRANCAIS",IF('EDT-1niveau'!C147="LC","FRANCAIS"&amp;CHAR(10)&amp;"Lecture et comp. de l'écrit",IF('EDT-1niveau'!C147="CLA","FRANCAIS"&amp;CHAR(10)&amp;"Culture littéraire et artistique",IF('EDT-1niveau'!C147="LO","FRANCAIS"&amp;CHAR(10)&amp;"Langage oral",IF('EDT-1niveau'!C147="L","FRANCAIS"&amp;CHAR(10)&amp;"Lexique",IF('EDT-1niveau'!C147="CM","MATHEMATIQUES"&amp;CHAR(10)&amp;"Calcul mental",IF('EDT-1niveau'!C147="GM","MATHEMATIQUES"&amp;CHAR(10)&amp;"Grandeurs et mesures",IF('EDT-1niveau'!C147="NC","MATHEMATIQUES"&amp;CHAR(10)&amp;"Nombres et calculs",IF('EDT-1niveau'!C147="EG","MATHEMATIQUES"&amp;CHAR(10)&amp;"Espace et Géométrie",IF('EDT-1niveau'!C147="S","Sciences et technologie",IF('EDT-1niveau'!C147="H","Histoire",IF('EDT-1niveau'!C147="Geo","Géographie",IF('EDT-1niveau'!C147="EMC","Enseig. mor. et civ.",IF('EDT-1niveau'!C147="EPS","Educ. phys. et sportive",IF('EDT-1niveau'!C147="EM","Educ. musicale",IF('EDT-1niveau'!C147="AP","Arts plastiques",IF('EDT-1niveau'!C147="HDA","Hist. des arts",IF('EDT-1niveau'!C147="QM","Questionner le monde",IF('EDT-1niveau'!C147="LV","Langue vivante",IF('EDT-1niveau'!C147="APC","Activ. pédag. complémentaires",""))))))))))))))))))))))))))</f>
        <v/>
      </c>
      <c r="G143" s="14" t="str">
        <f t="shared" si="11"/>
        <v/>
      </c>
      <c r="H143" s="100">
        <f>'EDT-1niveau'!D147</f>
        <v>0</v>
      </c>
      <c r="I143" s="14" t="str">
        <f>IF('EDT-1niveau'!D147="O","FRANCAIS"&amp;CHAR(10)&amp;"Orthographe",IF('EDT-1niveau'!D147="rec","RECREATION",IF('EDT-1niveau'!D147="p","Pause méridienne",IF('EDT-1niveau'!D147="G","FRANCAIS"&amp;CHAR(10)&amp;"Grammaire",IF('EDT-1niveau'!D147="E","FRANCAIS"&amp;CHAR(10)&amp;"Ecriture",IF('EDT-1niveau'!D147="M","MATHEMATIQUES",IF('EDT-1niveau'!D147="F","FRANCAIS",IF('EDT-1niveau'!D147="LC","FRANCAIS"&amp;CHAR(10)&amp;"Lecture et comp. de l'écrit",IF('EDT-1niveau'!D147="CLA","FRANCAIS"&amp;CHAR(10)&amp;"Culture littéraire et artistique",IF('EDT-1niveau'!D147="LO","FRANCAIS"&amp;CHAR(10)&amp;"Langage oral",IF('EDT-1niveau'!D147="L","FRANCAIS"&amp;CHAR(10)&amp;"Lexique",IF('EDT-1niveau'!D147="CM","MATHEMATIQUES"&amp;CHAR(10)&amp;"Calcul mental",IF('EDT-1niveau'!D147="GM","MATHEMATIQUES"&amp;CHAR(10)&amp;"Grandeurs et mesures",IF('EDT-1niveau'!D147="NC","MATHEMATIQUES"&amp;CHAR(10)&amp;"Nombres et calculs",IF('EDT-1niveau'!D147="EG","MATHEMATIQUES"&amp;CHAR(10)&amp;"Espace et Géométrie",IF('EDT-1niveau'!D147="S","Sciences et technologie",IF('EDT-1niveau'!D147="H","Histoire",IF('EDT-1niveau'!D147="Geo","Géographie",IF('EDT-1niveau'!D147="EMC","Enseig. mor. et civ.",IF('EDT-1niveau'!D147="EPS","Educ. phys. et sportive",IF('EDT-1niveau'!D147="EM","Educ. musicale",IF('EDT-1niveau'!D147="AP","Arts plastiques",IF('EDT-1niveau'!D147="HDA","Hist. des arts",IF('EDT-1niveau'!D147="QM","Questionner le monde",IF('EDT-1niveau'!D147="LV","Langue vivante",IF('EDT-1niveau'!D147="APC","Activ. pédag. complémentaires",""))))))))))))))))))))))))))</f>
        <v/>
      </c>
      <c r="J143" s="14" t="str">
        <f t="shared" si="14"/>
        <v/>
      </c>
      <c r="K143" s="100">
        <f>'EDT-1niveau'!E147</f>
        <v>0</v>
      </c>
      <c r="L143" s="14" t="str">
        <f>IF('EDT-1niveau'!E147="O","FRANCAIS"&amp;CHAR(10)&amp;"Orthographe",IF('EDT-1niveau'!E147="rec","RECREATION",IF('EDT-1niveau'!E147="p","Pause méridienne",IF('EDT-1niveau'!E147="G","FRANCAIS"&amp;CHAR(10)&amp;"Grammaire",IF('EDT-1niveau'!E147="E","FRANCAIS"&amp;CHAR(10)&amp;"Ecriture",IF('EDT-1niveau'!E147="M","MATHEMATIQUES",IF('EDT-1niveau'!E147="F","FRANCAIS",IF('EDT-1niveau'!E147="LC","FRANCAIS"&amp;CHAR(10)&amp;"Lecture et comp. de l'écrit",IF('EDT-1niveau'!E147="CLA","FRANCAIS"&amp;CHAR(10)&amp;"Culture littéraire et artistique",IF('EDT-1niveau'!E147="LO","FRANCAIS"&amp;CHAR(10)&amp;"Langage oral",IF('EDT-1niveau'!E147="L","FRANCAIS"&amp;CHAR(10)&amp;"Lexique",IF('EDT-1niveau'!E147="CM","MATHEMATIQUES"&amp;CHAR(10)&amp;"Calcul mental",IF('EDT-1niveau'!E147="GM","MATHEMATIQUES"&amp;CHAR(10)&amp;"Grandeurs et mesures",IF('EDT-1niveau'!E147="NC","MATHEMATIQUES"&amp;CHAR(10)&amp;"Nombres et calculs",IF('EDT-1niveau'!E147="EG","MATHEMATIQUES"&amp;CHAR(10)&amp;"Espace et Géométrie",IF('EDT-1niveau'!E147="S","Sciences et technologie",IF('EDT-1niveau'!E147="H","Histoire",IF('EDT-1niveau'!E147="Geo","Géographie",IF('EDT-1niveau'!E147="EMC","Enseig. mor. et civ.",IF('EDT-1niveau'!E147="EPS","Educ. phys. et sportive",IF('EDT-1niveau'!E147="EM","Educ. musicale",IF('EDT-1niveau'!E147="AP","Arts plastiques",IF('EDT-1niveau'!E147="HDA","Hist. des arts",IF('EDT-1niveau'!E147="QM","Questionner le monde",IF('EDT-1niveau'!E147="LV","Langue vivante",IF('EDT-1niveau'!E147="APC","Activ. pédag. complémentaires",""))))))))))))))))))))))))))</f>
        <v/>
      </c>
      <c r="M143" s="14" t="str">
        <f t="shared" si="12"/>
        <v/>
      </c>
      <c r="N143" s="100">
        <f>'EDT-1niveau'!F147</f>
        <v>0</v>
      </c>
      <c r="O143" s="14" t="str">
        <f>IF('EDT-1niveau'!F147="O","FRANCAIS"&amp;CHAR(10)&amp;"Orthographe",IF('EDT-1niveau'!F147="rec","RECREATION",IF('EDT-1niveau'!F147="p","Pause méridienne",IF('EDT-1niveau'!F147="G","FRANCAIS"&amp;CHAR(10)&amp;"Grammaire",IF('EDT-1niveau'!F147="E","FRANCAIS"&amp;CHAR(10)&amp;"Ecriture",IF('EDT-1niveau'!F147="M","MATHEMATIQUES",IF('EDT-1niveau'!F147="F","FRANCAIS",IF('EDT-1niveau'!F147="LC","FRANCAIS"&amp;CHAR(10)&amp;"Lecture et comp. de l'écrit",IF('EDT-1niveau'!F147="CLA","FRANCAIS"&amp;CHAR(10)&amp;"Culture littéraire et artistique",IF('EDT-1niveau'!F147="LO","FRANCAIS"&amp;CHAR(10)&amp;"Langage oral",IF('EDT-1niveau'!F147="L","FRANCAIS"&amp;CHAR(10)&amp;"Lexique",IF('EDT-1niveau'!F147="CM","MATHEMATIQUES"&amp;CHAR(10)&amp;"Calcul mental",IF('EDT-1niveau'!F147="GM","MATHEMATIQUES"&amp;CHAR(10)&amp;"Grandeurs et mesures",IF('EDT-1niveau'!F147="NC","MATHEMATIQUES"&amp;CHAR(10)&amp;"Nombres et calculs",IF('EDT-1niveau'!F147="EG","MATHEMATIQUES"&amp;CHAR(10)&amp;"Espace et Géométrie",IF('EDT-1niveau'!F147="S","Sciences et technologie",IF('EDT-1niveau'!F147="H","Histoire",IF('EDT-1niveau'!F147="Geo","Géographie",IF('EDT-1niveau'!F147="EMC","Enseig. mor. et civ.",IF('EDT-1niveau'!F147="EPS","Educ. phys. et sportive",IF('EDT-1niveau'!F147="EM","Educ. musicale",IF('EDT-1niveau'!F147="AP","Arts plastiques",IF('EDT-1niveau'!F147="HDA","Hist. des arts",IF('EDT-1niveau'!F147="QM","Questionner le monde",IF('EDT-1niveau'!F147="LV","Langue vivante",IF('EDT-1niveau'!F147="APC","Activ. pédag. complémentaires",""))))))))))))))))))))))))))</f>
        <v/>
      </c>
      <c r="P143" s="39" t="str">
        <f t="shared" si="13"/>
        <v/>
      </c>
    </row>
    <row r="144" spans="1:16" x14ac:dyDescent="0.3">
      <c r="C144" s="14" t="str">
        <f>IF('EDT-1niveau'!B148="O","FRANCAIS"&amp;CHAR(10)&amp;"Orthographe",IF('EDT-1niveau'!B148="rec","RECREATION",IF('EDT-1niveau'!B148="p","Pause méridienne",IF('EDT-1niveau'!B148="G","FRANCAIS"&amp;CHAR(10)&amp;"Grammaire",IF('EDT-1niveau'!B148="E","FRANCAIS"&amp;CHAR(10)&amp;"Ecriture",IF('EDT-1niveau'!B148="M","MATHEMATIQUES",IF('EDT-1niveau'!B148="F","FRANCAIS",IF('EDT-1niveau'!B148="LC","FRANCAIS"&amp;CHAR(10)&amp;"Lecture et comp. de l'écrit",IF('EDT-1niveau'!B148="CLA","FRANCAIS"&amp;CHAR(10)&amp;"Culture littéraire et artistique",IF('EDT-1niveau'!B148="LO","FRANCAIS"&amp;CHAR(10)&amp;"Langage oral",IF('EDT-1niveau'!B148="L","FRANCAIS"&amp;CHAR(10)&amp;"Lexique",IF('EDT-1niveau'!B148="CM","MATHEMATIQUES"&amp;CHAR(10)&amp;"Calcul mental",IF('EDT-1niveau'!B148="GM","MATHEMATIQUES"&amp;CHAR(10)&amp;"Grandeurs et mesures",IF('EDT-1niveau'!B148="NC","MATHEMATIQUES"&amp;CHAR(10)&amp;"Nombres et calculs",IF('EDT-1niveau'!B148="EG","MATHEMATIQUES"&amp;CHAR(10)&amp;"Espace et Géométrie",IF('EDT-1niveau'!B148="S","Sciences et technologie",IF('EDT-1niveau'!B148="H","Histoire",IF('EDT-1niveau'!B148="Geo","Géographie",IF('EDT-1niveau'!B148="EMC","Enseig. mor. et civ.",IF('EDT-1niveau'!B148="EPS","Educ. phys. et sportive",IF('EDT-1niveau'!B148="EM","Educ. musicale",IF('EDT-1niveau'!B148="AP","Arts plastiques",IF('EDT-1niveau'!B148="HDA","Hist. des arts",IF('EDT-1niveau'!B148="QM","Questionner le monde",IF('EDT-1niveau'!B148="LV","Langue vivante",IF('EDT-1niveau'!B148="APC","Activ. pédag. complémentaires",""))))))))))))))))))))))))))</f>
        <v/>
      </c>
      <c r="D144" s="14" t="str">
        <f t="shared" si="10"/>
        <v/>
      </c>
      <c r="E144" s="100">
        <f>'EDT-1niveau'!C148</f>
        <v>0</v>
      </c>
      <c r="F144" s="14" t="str">
        <f>IF('EDT-1niveau'!C148="O","FRANCAIS"&amp;CHAR(10)&amp;"Orthographe",IF('EDT-1niveau'!C148="rec","RECREATION",IF('EDT-1niveau'!C148="p","Pause méridienne",IF('EDT-1niveau'!C148="G","FRANCAIS"&amp;CHAR(10)&amp;"Grammaire",IF('EDT-1niveau'!C148="E","FRANCAIS"&amp;CHAR(10)&amp;"Ecriture",IF('EDT-1niveau'!C148="M","MATHEMATIQUES",IF('EDT-1niveau'!C148="F","FRANCAIS",IF('EDT-1niveau'!C148="LC","FRANCAIS"&amp;CHAR(10)&amp;"Lecture et comp. de l'écrit",IF('EDT-1niveau'!C148="CLA","FRANCAIS"&amp;CHAR(10)&amp;"Culture littéraire et artistique",IF('EDT-1niveau'!C148="LO","FRANCAIS"&amp;CHAR(10)&amp;"Langage oral",IF('EDT-1niveau'!C148="L","FRANCAIS"&amp;CHAR(10)&amp;"Lexique",IF('EDT-1niveau'!C148="CM","MATHEMATIQUES"&amp;CHAR(10)&amp;"Calcul mental",IF('EDT-1niveau'!C148="GM","MATHEMATIQUES"&amp;CHAR(10)&amp;"Grandeurs et mesures",IF('EDT-1niveau'!C148="NC","MATHEMATIQUES"&amp;CHAR(10)&amp;"Nombres et calculs",IF('EDT-1niveau'!C148="EG","MATHEMATIQUES"&amp;CHAR(10)&amp;"Espace et Géométrie",IF('EDT-1niveau'!C148="S","Sciences et technologie",IF('EDT-1niveau'!C148="H","Histoire",IF('EDT-1niveau'!C148="Geo","Géographie",IF('EDT-1niveau'!C148="EMC","Enseig. mor. et civ.",IF('EDT-1niveau'!C148="EPS","Educ. phys. et sportive",IF('EDT-1niveau'!C148="EM","Educ. musicale",IF('EDT-1niveau'!C148="AP","Arts plastiques",IF('EDT-1niveau'!C148="HDA","Hist. des arts",IF('EDT-1niveau'!C148="QM","Questionner le monde",IF('EDT-1niveau'!C148="LV","Langue vivante",IF('EDT-1niveau'!C148="APC","Activ. pédag. complémentaires",""))))))))))))))))))))))))))</f>
        <v/>
      </c>
      <c r="G144" s="14" t="str">
        <f t="shared" si="11"/>
        <v/>
      </c>
      <c r="H144" s="100">
        <f>'EDT-1niveau'!D148</f>
        <v>0</v>
      </c>
      <c r="I144" s="14" t="str">
        <f>IF('EDT-1niveau'!D148="O","FRANCAIS"&amp;CHAR(10)&amp;"Orthographe",IF('EDT-1niveau'!D148="rec","RECREATION",IF('EDT-1niveau'!D148="p","Pause méridienne",IF('EDT-1niveau'!D148="G","FRANCAIS"&amp;CHAR(10)&amp;"Grammaire",IF('EDT-1niveau'!D148="E","FRANCAIS"&amp;CHAR(10)&amp;"Ecriture",IF('EDT-1niveau'!D148="M","MATHEMATIQUES",IF('EDT-1niveau'!D148="F","FRANCAIS",IF('EDT-1niveau'!D148="LC","FRANCAIS"&amp;CHAR(10)&amp;"Lecture et comp. de l'écrit",IF('EDT-1niveau'!D148="CLA","FRANCAIS"&amp;CHAR(10)&amp;"Culture littéraire et artistique",IF('EDT-1niveau'!D148="LO","FRANCAIS"&amp;CHAR(10)&amp;"Langage oral",IF('EDT-1niveau'!D148="L","FRANCAIS"&amp;CHAR(10)&amp;"Lexique",IF('EDT-1niveau'!D148="CM","MATHEMATIQUES"&amp;CHAR(10)&amp;"Calcul mental",IF('EDT-1niveau'!D148="GM","MATHEMATIQUES"&amp;CHAR(10)&amp;"Grandeurs et mesures",IF('EDT-1niveau'!D148="NC","MATHEMATIQUES"&amp;CHAR(10)&amp;"Nombres et calculs",IF('EDT-1niveau'!D148="EG","MATHEMATIQUES"&amp;CHAR(10)&amp;"Espace et Géométrie",IF('EDT-1niveau'!D148="S","Sciences et technologie",IF('EDT-1niveau'!D148="H","Histoire",IF('EDT-1niveau'!D148="Geo","Géographie",IF('EDT-1niveau'!D148="EMC","Enseig. mor. et civ.",IF('EDT-1niveau'!D148="EPS","Educ. phys. et sportive",IF('EDT-1niveau'!D148="EM","Educ. musicale",IF('EDT-1niveau'!D148="AP","Arts plastiques",IF('EDT-1niveau'!D148="HDA","Hist. des arts",IF('EDT-1niveau'!D148="QM","Questionner le monde",IF('EDT-1niveau'!D148="LV","Langue vivante",IF('EDT-1niveau'!D148="APC","Activ. pédag. complémentaires",""))))))))))))))))))))))))))</f>
        <v/>
      </c>
      <c r="J144" s="14" t="str">
        <f t="shared" si="14"/>
        <v/>
      </c>
      <c r="K144" s="100">
        <f>'EDT-1niveau'!E148</f>
        <v>0</v>
      </c>
      <c r="L144" s="14" t="str">
        <f>IF('EDT-1niveau'!E148="O","FRANCAIS"&amp;CHAR(10)&amp;"Orthographe",IF('EDT-1niveau'!E148="rec","RECREATION",IF('EDT-1niveau'!E148="p","Pause méridienne",IF('EDT-1niveau'!E148="G","FRANCAIS"&amp;CHAR(10)&amp;"Grammaire",IF('EDT-1niveau'!E148="E","FRANCAIS"&amp;CHAR(10)&amp;"Ecriture",IF('EDT-1niveau'!E148="M","MATHEMATIQUES",IF('EDT-1niveau'!E148="F","FRANCAIS",IF('EDT-1niveau'!E148="LC","FRANCAIS"&amp;CHAR(10)&amp;"Lecture et comp. de l'écrit",IF('EDT-1niveau'!E148="CLA","FRANCAIS"&amp;CHAR(10)&amp;"Culture littéraire et artistique",IF('EDT-1niveau'!E148="LO","FRANCAIS"&amp;CHAR(10)&amp;"Langage oral",IF('EDT-1niveau'!E148="L","FRANCAIS"&amp;CHAR(10)&amp;"Lexique",IF('EDT-1niveau'!E148="CM","MATHEMATIQUES"&amp;CHAR(10)&amp;"Calcul mental",IF('EDT-1niveau'!E148="GM","MATHEMATIQUES"&amp;CHAR(10)&amp;"Grandeurs et mesures",IF('EDT-1niveau'!E148="NC","MATHEMATIQUES"&amp;CHAR(10)&amp;"Nombres et calculs",IF('EDT-1niveau'!E148="EG","MATHEMATIQUES"&amp;CHAR(10)&amp;"Espace et Géométrie",IF('EDT-1niveau'!E148="S","Sciences et technologie",IF('EDT-1niveau'!E148="H","Histoire",IF('EDT-1niveau'!E148="Geo","Géographie",IF('EDT-1niveau'!E148="EMC","Enseig. mor. et civ.",IF('EDT-1niveau'!E148="EPS","Educ. phys. et sportive",IF('EDT-1niveau'!E148="EM","Educ. musicale",IF('EDT-1niveau'!E148="AP","Arts plastiques",IF('EDT-1niveau'!E148="HDA","Hist. des arts",IF('EDT-1niveau'!E148="QM","Questionner le monde",IF('EDT-1niveau'!E148="LV","Langue vivante",IF('EDT-1niveau'!E148="APC","Activ. pédag. complémentaires",""))))))))))))))))))))))))))</f>
        <v/>
      </c>
      <c r="M144" s="14" t="str">
        <f t="shared" si="12"/>
        <v/>
      </c>
      <c r="N144" s="100">
        <f>'EDT-1niveau'!F148</f>
        <v>0</v>
      </c>
      <c r="O144" s="14" t="str">
        <f>IF('EDT-1niveau'!F148="O","FRANCAIS"&amp;CHAR(10)&amp;"Orthographe",IF('EDT-1niveau'!F148="rec","RECREATION",IF('EDT-1niveau'!F148="p","Pause méridienne",IF('EDT-1niveau'!F148="G","FRANCAIS"&amp;CHAR(10)&amp;"Grammaire",IF('EDT-1niveau'!F148="E","FRANCAIS"&amp;CHAR(10)&amp;"Ecriture",IF('EDT-1niveau'!F148="M","MATHEMATIQUES",IF('EDT-1niveau'!F148="F","FRANCAIS",IF('EDT-1niveau'!F148="LC","FRANCAIS"&amp;CHAR(10)&amp;"Lecture et comp. de l'écrit",IF('EDT-1niveau'!F148="CLA","FRANCAIS"&amp;CHAR(10)&amp;"Culture littéraire et artistique",IF('EDT-1niveau'!F148="LO","FRANCAIS"&amp;CHAR(10)&amp;"Langage oral",IF('EDT-1niveau'!F148="L","FRANCAIS"&amp;CHAR(10)&amp;"Lexique",IF('EDT-1niveau'!F148="CM","MATHEMATIQUES"&amp;CHAR(10)&amp;"Calcul mental",IF('EDT-1niveau'!F148="GM","MATHEMATIQUES"&amp;CHAR(10)&amp;"Grandeurs et mesures",IF('EDT-1niveau'!F148="NC","MATHEMATIQUES"&amp;CHAR(10)&amp;"Nombres et calculs",IF('EDT-1niveau'!F148="EG","MATHEMATIQUES"&amp;CHAR(10)&amp;"Espace et Géométrie",IF('EDT-1niveau'!F148="S","Sciences et technologie",IF('EDT-1niveau'!F148="H","Histoire",IF('EDT-1niveau'!F148="Geo","Géographie",IF('EDT-1niveau'!F148="EMC","Enseig. mor. et civ.",IF('EDT-1niveau'!F148="EPS","Educ. phys. et sportive",IF('EDT-1niveau'!F148="EM","Educ. musicale",IF('EDT-1niveau'!F148="AP","Arts plastiques",IF('EDT-1niveau'!F148="HDA","Hist. des arts",IF('EDT-1niveau'!F148="QM","Questionner le monde",IF('EDT-1niveau'!F148="LV","Langue vivante",IF('EDT-1niveau'!F148="APC","Activ. pédag. complémentaires",""))))))))))))))))))))))))))</f>
        <v/>
      </c>
      <c r="P144" s="39" t="str">
        <f t="shared" si="13"/>
        <v/>
      </c>
    </row>
    <row r="145" spans="1:19" x14ac:dyDescent="0.3">
      <c r="C145" s="14" t="str">
        <f>IF('EDT-1niveau'!B149="O","FRANCAIS"&amp;CHAR(10)&amp;"Orthographe",IF('EDT-1niveau'!B149="rec","RECREATION",IF('EDT-1niveau'!B149="p","Pause méridienne",IF('EDT-1niveau'!B149="G","FRANCAIS"&amp;CHAR(10)&amp;"Grammaire",IF('EDT-1niveau'!B149="E","FRANCAIS"&amp;CHAR(10)&amp;"Ecriture",IF('EDT-1niveau'!B149="M","MATHEMATIQUES",IF('EDT-1niveau'!B149="F","FRANCAIS",IF('EDT-1niveau'!B149="LC","FRANCAIS"&amp;CHAR(10)&amp;"Lecture et comp. de l'écrit",IF('EDT-1niveau'!B149="CLA","FRANCAIS"&amp;CHAR(10)&amp;"Culture littéraire et artistique",IF('EDT-1niveau'!B149="LO","FRANCAIS"&amp;CHAR(10)&amp;"Langage oral",IF('EDT-1niveau'!B149="L","FRANCAIS"&amp;CHAR(10)&amp;"Lexique",IF('EDT-1niveau'!B149="CM","MATHEMATIQUES"&amp;CHAR(10)&amp;"Calcul mental",IF('EDT-1niveau'!B149="GM","MATHEMATIQUES"&amp;CHAR(10)&amp;"Grandeurs et mesures",IF('EDT-1niveau'!B149="NC","MATHEMATIQUES"&amp;CHAR(10)&amp;"Nombres et calculs",IF('EDT-1niveau'!B149="EG","MATHEMATIQUES"&amp;CHAR(10)&amp;"Espace et Géométrie",IF('EDT-1niveau'!B149="S","Sciences et technologie",IF('EDT-1niveau'!B149="H","Histoire",IF('EDT-1niveau'!B149="Geo","Géographie",IF('EDT-1niveau'!B149="EMC","Enseig. mor. et civ.",IF('EDT-1niveau'!B149="EPS","Educ. phys. et sportive",IF('EDT-1niveau'!B149="EM","Educ. musicale",IF('EDT-1niveau'!B149="AP","Arts plastiques",IF('EDT-1niveau'!B149="HDA","Hist. des arts",IF('EDT-1niveau'!B149="QM","Questionner le monde",IF('EDT-1niveau'!B149="LV","Langue vivante",IF('EDT-1niveau'!B149="APC","Activ. pédag. complémentaires",""))))))))))))))))))))))))))</f>
        <v/>
      </c>
      <c r="D145" s="14" t="str">
        <f t="shared" si="10"/>
        <v/>
      </c>
      <c r="E145" s="100">
        <f>'EDT-1niveau'!C149</f>
        <v>0</v>
      </c>
      <c r="F145" s="14" t="str">
        <f>IF('EDT-1niveau'!C149="O","FRANCAIS"&amp;CHAR(10)&amp;"Orthographe",IF('EDT-1niveau'!C149="rec","RECREATION",IF('EDT-1niveau'!C149="p","Pause méridienne",IF('EDT-1niveau'!C149="G","FRANCAIS"&amp;CHAR(10)&amp;"Grammaire",IF('EDT-1niveau'!C149="E","FRANCAIS"&amp;CHAR(10)&amp;"Ecriture",IF('EDT-1niveau'!C149="M","MATHEMATIQUES",IF('EDT-1niveau'!C149="F","FRANCAIS",IF('EDT-1niveau'!C149="LC","FRANCAIS"&amp;CHAR(10)&amp;"Lecture et comp. de l'écrit",IF('EDT-1niveau'!C149="CLA","FRANCAIS"&amp;CHAR(10)&amp;"Culture littéraire et artistique",IF('EDT-1niveau'!C149="LO","FRANCAIS"&amp;CHAR(10)&amp;"Langage oral",IF('EDT-1niveau'!C149="L","FRANCAIS"&amp;CHAR(10)&amp;"Lexique",IF('EDT-1niveau'!C149="CM","MATHEMATIQUES"&amp;CHAR(10)&amp;"Calcul mental",IF('EDT-1niveau'!C149="GM","MATHEMATIQUES"&amp;CHAR(10)&amp;"Grandeurs et mesures",IF('EDT-1niveau'!C149="NC","MATHEMATIQUES"&amp;CHAR(10)&amp;"Nombres et calculs",IF('EDT-1niveau'!C149="EG","MATHEMATIQUES"&amp;CHAR(10)&amp;"Espace et Géométrie",IF('EDT-1niveau'!C149="S","Sciences et technologie",IF('EDT-1niveau'!C149="H","Histoire",IF('EDT-1niveau'!C149="Geo","Géographie",IF('EDT-1niveau'!C149="EMC","Enseig. mor. et civ.",IF('EDT-1niveau'!C149="EPS","Educ. phys. et sportive",IF('EDT-1niveau'!C149="EM","Educ. musicale",IF('EDT-1niveau'!C149="AP","Arts plastiques",IF('EDT-1niveau'!C149="HDA","Hist. des arts",IF('EDT-1niveau'!C149="QM","Questionner le monde",IF('EDT-1niveau'!C149="LV","Langue vivante",IF('EDT-1niveau'!C149="APC","Activ. pédag. complémentaires",""))))))))))))))))))))))))))</f>
        <v/>
      </c>
      <c r="G145" s="14" t="str">
        <f t="shared" si="11"/>
        <v/>
      </c>
      <c r="H145" s="100">
        <f>'EDT-1niveau'!D149</f>
        <v>0</v>
      </c>
      <c r="I145" s="14" t="str">
        <f>IF('EDT-1niveau'!D149="O","FRANCAIS"&amp;CHAR(10)&amp;"Orthographe",IF('EDT-1niveau'!D149="rec","RECREATION",IF('EDT-1niveau'!D149="p","Pause méridienne",IF('EDT-1niveau'!D149="G","FRANCAIS"&amp;CHAR(10)&amp;"Grammaire",IF('EDT-1niveau'!D149="E","FRANCAIS"&amp;CHAR(10)&amp;"Ecriture",IF('EDT-1niveau'!D149="M","MATHEMATIQUES",IF('EDT-1niveau'!D149="F","FRANCAIS",IF('EDT-1niveau'!D149="LC","FRANCAIS"&amp;CHAR(10)&amp;"Lecture et comp. de l'écrit",IF('EDT-1niveau'!D149="CLA","FRANCAIS"&amp;CHAR(10)&amp;"Culture littéraire et artistique",IF('EDT-1niveau'!D149="LO","FRANCAIS"&amp;CHAR(10)&amp;"Langage oral",IF('EDT-1niveau'!D149="L","FRANCAIS"&amp;CHAR(10)&amp;"Lexique",IF('EDT-1niveau'!D149="CM","MATHEMATIQUES"&amp;CHAR(10)&amp;"Calcul mental",IF('EDT-1niveau'!D149="GM","MATHEMATIQUES"&amp;CHAR(10)&amp;"Grandeurs et mesures",IF('EDT-1niveau'!D149="NC","MATHEMATIQUES"&amp;CHAR(10)&amp;"Nombres et calculs",IF('EDT-1niveau'!D149="EG","MATHEMATIQUES"&amp;CHAR(10)&amp;"Espace et Géométrie",IF('EDT-1niveau'!D149="S","Sciences et technologie",IF('EDT-1niveau'!D149="H","Histoire",IF('EDT-1niveau'!D149="Geo","Géographie",IF('EDT-1niveau'!D149="EMC","Enseig. mor. et civ.",IF('EDT-1niveau'!D149="EPS","Educ. phys. et sportive",IF('EDT-1niveau'!D149="EM","Educ. musicale",IF('EDT-1niveau'!D149="AP","Arts plastiques",IF('EDT-1niveau'!D149="HDA","Hist. des arts",IF('EDT-1niveau'!D149="QM","Questionner le monde",IF('EDT-1niveau'!D149="LV","Langue vivante",IF('EDT-1niveau'!D149="APC","Activ. pédag. complémentaires",""))))))))))))))))))))))))))</f>
        <v/>
      </c>
      <c r="J145" s="14" t="str">
        <f t="shared" si="14"/>
        <v/>
      </c>
      <c r="K145" s="100">
        <f>'EDT-1niveau'!E149</f>
        <v>0</v>
      </c>
      <c r="L145" s="14" t="str">
        <f>IF('EDT-1niveau'!E149="O","FRANCAIS"&amp;CHAR(10)&amp;"Orthographe",IF('EDT-1niveau'!E149="rec","RECREATION",IF('EDT-1niveau'!E149="p","Pause méridienne",IF('EDT-1niveau'!E149="G","FRANCAIS"&amp;CHAR(10)&amp;"Grammaire",IF('EDT-1niveau'!E149="E","FRANCAIS"&amp;CHAR(10)&amp;"Ecriture",IF('EDT-1niveau'!E149="M","MATHEMATIQUES",IF('EDT-1niveau'!E149="F","FRANCAIS",IF('EDT-1niveau'!E149="LC","FRANCAIS"&amp;CHAR(10)&amp;"Lecture et comp. de l'écrit",IF('EDT-1niveau'!E149="CLA","FRANCAIS"&amp;CHAR(10)&amp;"Culture littéraire et artistique",IF('EDT-1niveau'!E149="LO","FRANCAIS"&amp;CHAR(10)&amp;"Langage oral",IF('EDT-1niveau'!E149="L","FRANCAIS"&amp;CHAR(10)&amp;"Lexique",IF('EDT-1niveau'!E149="CM","MATHEMATIQUES"&amp;CHAR(10)&amp;"Calcul mental",IF('EDT-1niveau'!E149="GM","MATHEMATIQUES"&amp;CHAR(10)&amp;"Grandeurs et mesures",IF('EDT-1niveau'!E149="NC","MATHEMATIQUES"&amp;CHAR(10)&amp;"Nombres et calculs",IF('EDT-1niveau'!E149="EG","MATHEMATIQUES"&amp;CHAR(10)&amp;"Espace et Géométrie",IF('EDT-1niveau'!E149="S","Sciences et technologie",IF('EDT-1niveau'!E149="H","Histoire",IF('EDT-1niveau'!E149="Geo","Géographie",IF('EDT-1niveau'!E149="EMC","Enseig. mor. et civ.",IF('EDT-1niveau'!E149="EPS","Educ. phys. et sportive",IF('EDT-1niveau'!E149="EM","Educ. musicale",IF('EDT-1niveau'!E149="AP","Arts plastiques",IF('EDT-1niveau'!E149="HDA","Hist. des arts",IF('EDT-1niveau'!E149="QM","Questionner le monde",IF('EDT-1niveau'!E149="LV","Langue vivante",IF('EDT-1niveau'!E149="APC","Activ. pédag. complémentaires",""))))))))))))))))))))))))))</f>
        <v/>
      </c>
      <c r="M145" s="14" t="str">
        <f t="shared" si="12"/>
        <v/>
      </c>
      <c r="N145" s="100">
        <f>'EDT-1niveau'!F149</f>
        <v>0</v>
      </c>
      <c r="O145" s="14" t="str">
        <f>IF('EDT-1niveau'!F149="O","FRANCAIS"&amp;CHAR(10)&amp;"Orthographe",IF('EDT-1niveau'!F149="rec","RECREATION",IF('EDT-1niveau'!F149="p","Pause méridienne",IF('EDT-1niveau'!F149="G","FRANCAIS"&amp;CHAR(10)&amp;"Grammaire",IF('EDT-1niveau'!F149="E","FRANCAIS"&amp;CHAR(10)&amp;"Ecriture",IF('EDT-1niveau'!F149="M","MATHEMATIQUES",IF('EDT-1niveau'!F149="F","FRANCAIS",IF('EDT-1niveau'!F149="LC","FRANCAIS"&amp;CHAR(10)&amp;"Lecture et comp. de l'écrit",IF('EDT-1niveau'!F149="CLA","FRANCAIS"&amp;CHAR(10)&amp;"Culture littéraire et artistique",IF('EDT-1niveau'!F149="LO","FRANCAIS"&amp;CHAR(10)&amp;"Langage oral",IF('EDT-1niveau'!F149="L","FRANCAIS"&amp;CHAR(10)&amp;"Lexique",IF('EDT-1niveau'!F149="CM","MATHEMATIQUES"&amp;CHAR(10)&amp;"Calcul mental",IF('EDT-1niveau'!F149="GM","MATHEMATIQUES"&amp;CHAR(10)&amp;"Grandeurs et mesures",IF('EDT-1niveau'!F149="NC","MATHEMATIQUES"&amp;CHAR(10)&amp;"Nombres et calculs",IF('EDT-1niveau'!F149="EG","MATHEMATIQUES"&amp;CHAR(10)&amp;"Espace et Géométrie",IF('EDT-1niveau'!F149="S","Sciences et technologie",IF('EDT-1niveau'!F149="H","Histoire",IF('EDT-1niveau'!F149="Geo","Géographie",IF('EDT-1niveau'!F149="EMC","Enseig. mor. et civ.",IF('EDT-1niveau'!F149="EPS","Educ. phys. et sportive",IF('EDT-1niveau'!F149="EM","Educ. musicale",IF('EDT-1niveau'!F149="AP","Arts plastiques",IF('EDT-1niveau'!F149="HDA","Hist. des arts",IF('EDT-1niveau'!F149="QM","Questionner le monde",IF('EDT-1niveau'!F149="LV","Langue vivante",IF('EDT-1niveau'!F149="APC","Activ. pédag. complémentaires",""))))))))))))))))))))))))))</f>
        <v/>
      </c>
      <c r="P145" s="39" t="str">
        <f t="shared" si="13"/>
        <v/>
      </c>
    </row>
    <row r="146" spans="1:19" x14ac:dyDescent="0.3">
      <c r="C146" s="14" t="str">
        <f>IF('EDT-1niveau'!B150="O","FRANCAIS"&amp;CHAR(10)&amp;"Orthographe",IF('EDT-1niveau'!B150="rec","RECREATION",IF('EDT-1niveau'!B150="p","Pause méridienne",IF('EDT-1niveau'!B150="G","FRANCAIS"&amp;CHAR(10)&amp;"Grammaire",IF('EDT-1niveau'!B150="E","FRANCAIS"&amp;CHAR(10)&amp;"Ecriture",IF('EDT-1niveau'!B150="M","MATHEMATIQUES",IF('EDT-1niveau'!B150="F","FRANCAIS",IF('EDT-1niveau'!B150="LC","FRANCAIS"&amp;CHAR(10)&amp;"Lecture et comp. de l'écrit",IF('EDT-1niveau'!B150="CLA","FRANCAIS"&amp;CHAR(10)&amp;"Culture littéraire et artistique",IF('EDT-1niveau'!B150="LO","FRANCAIS"&amp;CHAR(10)&amp;"Langage oral",IF('EDT-1niveau'!B150="L","FRANCAIS"&amp;CHAR(10)&amp;"Lexique",IF('EDT-1niveau'!B150="CM","MATHEMATIQUES"&amp;CHAR(10)&amp;"Calcul mental",IF('EDT-1niveau'!B150="GM","MATHEMATIQUES"&amp;CHAR(10)&amp;"Grandeurs et mesures",IF('EDT-1niveau'!B150="NC","MATHEMATIQUES"&amp;CHAR(10)&amp;"Nombres et calculs",IF('EDT-1niveau'!B150="EG","MATHEMATIQUES"&amp;CHAR(10)&amp;"Espace et Géométrie",IF('EDT-1niveau'!B150="S","Sciences et technologie",IF('EDT-1niveau'!B150="H","Histoire",IF('EDT-1niveau'!B150="Geo","Géographie",IF('EDT-1niveau'!B150="EMC","Enseig. mor. et civ.",IF('EDT-1niveau'!B150="EPS","Educ. phys. et sportive",IF('EDT-1niveau'!B150="EM","Educ. musicale",IF('EDT-1niveau'!B150="AP","Arts plastiques",IF('EDT-1niveau'!B150="HDA","Hist. des arts",IF('EDT-1niveau'!B150="QM","Questionner le monde",IF('EDT-1niveau'!B150="LV","Langue vivante",IF('EDT-1niveau'!B150="APC","Activ. pédag. complémentaires",""))))))))))))))))))))))))))</f>
        <v/>
      </c>
      <c r="D146" s="14" t="str">
        <f t="shared" si="10"/>
        <v/>
      </c>
      <c r="E146" s="100">
        <f>'EDT-1niveau'!C150</f>
        <v>0</v>
      </c>
      <c r="F146" s="14" t="str">
        <f>IF('EDT-1niveau'!C150="O","FRANCAIS"&amp;CHAR(10)&amp;"Orthographe",IF('EDT-1niveau'!C150="rec","RECREATION",IF('EDT-1niveau'!C150="p","Pause méridienne",IF('EDT-1niveau'!C150="G","FRANCAIS"&amp;CHAR(10)&amp;"Grammaire",IF('EDT-1niveau'!C150="E","FRANCAIS"&amp;CHAR(10)&amp;"Ecriture",IF('EDT-1niveau'!C150="M","MATHEMATIQUES",IF('EDT-1niveau'!C150="F","FRANCAIS",IF('EDT-1niveau'!C150="LC","FRANCAIS"&amp;CHAR(10)&amp;"Lecture et comp. de l'écrit",IF('EDT-1niveau'!C150="CLA","FRANCAIS"&amp;CHAR(10)&amp;"Culture littéraire et artistique",IF('EDT-1niveau'!C150="LO","FRANCAIS"&amp;CHAR(10)&amp;"Langage oral",IF('EDT-1niveau'!C150="L","FRANCAIS"&amp;CHAR(10)&amp;"Lexique",IF('EDT-1niveau'!C150="CM","MATHEMATIQUES"&amp;CHAR(10)&amp;"Calcul mental",IF('EDT-1niveau'!C150="GM","MATHEMATIQUES"&amp;CHAR(10)&amp;"Grandeurs et mesures",IF('EDT-1niveau'!C150="NC","MATHEMATIQUES"&amp;CHAR(10)&amp;"Nombres et calculs",IF('EDT-1niveau'!C150="EG","MATHEMATIQUES"&amp;CHAR(10)&amp;"Espace et Géométrie",IF('EDT-1niveau'!C150="S","Sciences et technologie",IF('EDT-1niveau'!C150="H","Histoire",IF('EDT-1niveau'!C150="Geo","Géographie",IF('EDT-1niveau'!C150="EMC","Enseig. mor. et civ.",IF('EDT-1niveau'!C150="EPS","Educ. phys. et sportive",IF('EDT-1niveau'!C150="EM","Educ. musicale",IF('EDT-1niveau'!C150="AP","Arts plastiques",IF('EDT-1niveau'!C150="HDA","Hist. des arts",IF('EDT-1niveau'!C150="QM","Questionner le monde",IF('EDT-1niveau'!C150="LV","Langue vivante",IF('EDT-1niveau'!C150="APC","Activ. pédag. complémentaires",""))))))))))))))))))))))))))</f>
        <v/>
      </c>
      <c r="G146" s="14" t="str">
        <f t="shared" si="11"/>
        <v/>
      </c>
      <c r="H146" s="100">
        <f>'EDT-1niveau'!D150</f>
        <v>0</v>
      </c>
      <c r="I146" s="14" t="str">
        <f>IF('EDT-1niveau'!D150="O","FRANCAIS"&amp;CHAR(10)&amp;"Orthographe",IF('EDT-1niveau'!D150="rec","RECREATION",IF('EDT-1niveau'!D150="p","Pause méridienne",IF('EDT-1niveau'!D150="G","FRANCAIS"&amp;CHAR(10)&amp;"Grammaire",IF('EDT-1niveau'!D150="E","FRANCAIS"&amp;CHAR(10)&amp;"Ecriture",IF('EDT-1niveau'!D150="M","MATHEMATIQUES",IF('EDT-1niveau'!D150="F","FRANCAIS",IF('EDT-1niveau'!D150="LC","FRANCAIS"&amp;CHAR(10)&amp;"Lecture et comp. de l'écrit",IF('EDT-1niveau'!D150="CLA","FRANCAIS"&amp;CHAR(10)&amp;"Culture littéraire et artistique",IF('EDT-1niveau'!D150="LO","FRANCAIS"&amp;CHAR(10)&amp;"Langage oral",IF('EDT-1niveau'!D150="L","FRANCAIS"&amp;CHAR(10)&amp;"Lexique",IF('EDT-1niveau'!D150="CM","MATHEMATIQUES"&amp;CHAR(10)&amp;"Calcul mental",IF('EDT-1niveau'!D150="GM","MATHEMATIQUES"&amp;CHAR(10)&amp;"Grandeurs et mesures",IF('EDT-1niveau'!D150="NC","MATHEMATIQUES"&amp;CHAR(10)&amp;"Nombres et calculs",IF('EDT-1niveau'!D150="EG","MATHEMATIQUES"&amp;CHAR(10)&amp;"Espace et Géométrie",IF('EDT-1niveau'!D150="S","Sciences et technologie",IF('EDT-1niveau'!D150="H","Histoire",IF('EDT-1niveau'!D150="Geo","Géographie",IF('EDT-1niveau'!D150="EMC","Enseig. mor. et civ.",IF('EDT-1niveau'!D150="EPS","Educ. phys. et sportive",IF('EDT-1niveau'!D150="EM","Educ. musicale",IF('EDT-1niveau'!D150="AP","Arts plastiques",IF('EDT-1niveau'!D150="HDA","Hist. des arts",IF('EDT-1niveau'!D150="QM","Questionner le monde",IF('EDT-1niveau'!D150="LV","Langue vivante",IF('EDT-1niveau'!D150="APC","Activ. pédag. complémentaires",""))))))))))))))))))))))))))</f>
        <v/>
      </c>
      <c r="J146" s="14" t="str">
        <f t="shared" si="14"/>
        <v/>
      </c>
      <c r="K146" s="100">
        <f>'EDT-1niveau'!E150</f>
        <v>0</v>
      </c>
      <c r="L146" s="14" t="str">
        <f>IF('EDT-1niveau'!E150="O","FRANCAIS"&amp;CHAR(10)&amp;"Orthographe",IF('EDT-1niveau'!E150="rec","RECREATION",IF('EDT-1niveau'!E150="p","Pause méridienne",IF('EDT-1niveau'!E150="G","FRANCAIS"&amp;CHAR(10)&amp;"Grammaire",IF('EDT-1niveau'!E150="E","FRANCAIS"&amp;CHAR(10)&amp;"Ecriture",IF('EDT-1niveau'!E150="M","MATHEMATIQUES",IF('EDT-1niveau'!E150="F","FRANCAIS",IF('EDT-1niveau'!E150="LC","FRANCAIS"&amp;CHAR(10)&amp;"Lecture et comp. de l'écrit",IF('EDT-1niveau'!E150="CLA","FRANCAIS"&amp;CHAR(10)&amp;"Culture littéraire et artistique",IF('EDT-1niveau'!E150="LO","FRANCAIS"&amp;CHAR(10)&amp;"Langage oral",IF('EDT-1niveau'!E150="L","FRANCAIS"&amp;CHAR(10)&amp;"Lexique",IF('EDT-1niveau'!E150="CM","MATHEMATIQUES"&amp;CHAR(10)&amp;"Calcul mental",IF('EDT-1niveau'!E150="GM","MATHEMATIQUES"&amp;CHAR(10)&amp;"Grandeurs et mesures",IF('EDT-1niveau'!E150="NC","MATHEMATIQUES"&amp;CHAR(10)&amp;"Nombres et calculs",IF('EDT-1niveau'!E150="EG","MATHEMATIQUES"&amp;CHAR(10)&amp;"Espace et Géométrie",IF('EDT-1niveau'!E150="S","Sciences et technologie",IF('EDT-1niveau'!E150="H","Histoire",IF('EDT-1niveau'!E150="Geo","Géographie",IF('EDT-1niveau'!E150="EMC","Enseig. mor. et civ.",IF('EDT-1niveau'!E150="EPS","Educ. phys. et sportive",IF('EDT-1niveau'!E150="EM","Educ. musicale",IF('EDT-1niveau'!E150="AP","Arts plastiques",IF('EDT-1niveau'!E150="HDA","Hist. des arts",IF('EDT-1niveau'!E150="QM","Questionner le monde",IF('EDT-1niveau'!E150="LV","Langue vivante",IF('EDT-1niveau'!E150="APC","Activ. pédag. complémentaires",""))))))))))))))))))))))))))</f>
        <v/>
      </c>
      <c r="M146" s="14" t="str">
        <f t="shared" si="12"/>
        <v/>
      </c>
      <c r="N146" s="100">
        <f>'EDT-1niveau'!F150</f>
        <v>0</v>
      </c>
      <c r="O146" s="14" t="str">
        <f>IF('EDT-1niveau'!F150="O","FRANCAIS"&amp;CHAR(10)&amp;"Orthographe",IF('EDT-1niveau'!F150="rec","RECREATION",IF('EDT-1niveau'!F150="p","Pause méridienne",IF('EDT-1niveau'!F150="G","FRANCAIS"&amp;CHAR(10)&amp;"Grammaire",IF('EDT-1niveau'!F150="E","FRANCAIS"&amp;CHAR(10)&amp;"Ecriture",IF('EDT-1niveau'!F150="M","MATHEMATIQUES",IF('EDT-1niveau'!F150="F","FRANCAIS",IF('EDT-1niveau'!F150="LC","FRANCAIS"&amp;CHAR(10)&amp;"Lecture et comp. de l'écrit",IF('EDT-1niveau'!F150="CLA","FRANCAIS"&amp;CHAR(10)&amp;"Culture littéraire et artistique",IF('EDT-1niveau'!F150="LO","FRANCAIS"&amp;CHAR(10)&amp;"Langage oral",IF('EDT-1niveau'!F150="L","FRANCAIS"&amp;CHAR(10)&amp;"Lexique",IF('EDT-1niveau'!F150="CM","MATHEMATIQUES"&amp;CHAR(10)&amp;"Calcul mental",IF('EDT-1niveau'!F150="GM","MATHEMATIQUES"&amp;CHAR(10)&amp;"Grandeurs et mesures",IF('EDT-1niveau'!F150="NC","MATHEMATIQUES"&amp;CHAR(10)&amp;"Nombres et calculs",IF('EDT-1niveau'!F150="EG","MATHEMATIQUES"&amp;CHAR(10)&amp;"Espace et Géométrie",IF('EDT-1niveau'!F150="S","Sciences et technologie",IF('EDT-1niveau'!F150="H","Histoire",IF('EDT-1niveau'!F150="Geo","Géographie",IF('EDT-1niveau'!F150="EMC","Enseig. mor. et civ.",IF('EDT-1niveau'!F150="EPS","Educ. phys. et sportive",IF('EDT-1niveau'!F150="EM","Educ. musicale",IF('EDT-1niveau'!F150="AP","Arts plastiques",IF('EDT-1niveau'!F150="HDA","Hist. des arts",IF('EDT-1niveau'!F150="QM","Questionner le monde",IF('EDT-1niveau'!F150="LV","Langue vivante",IF('EDT-1niveau'!F150="APC","Activ. pédag. complémentaires",""))))))))))))))))))))))))))</f>
        <v/>
      </c>
      <c r="P146" s="39" t="str">
        <f t="shared" si="13"/>
        <v/>
      </c>
    </row>
    <row r="147" spans="1:19" x14ac:dyDescent="0.3">
      <c r="C147" s="14" t="str">
        <f>IF('EDT-1niveau'!B151="O","FRANCAIS"&amp;CHAR(10)&amp;"Orthographe",IF('EDT-1niveau'!B151="rec","RECREATION",IF('EDT-1niveau'!B151="p","Pause méridienne",IF('EDT-1niveau'!B151="G","FRANCAIS"&amp;CHAR(10)&amp;"Grammaire",IF('EDT-1niveau'!B151="E","FRANCAIS"&amp;CHAR(10)&amp;"Ecriture",IF('EDT-1niveau'!B151="M","MATHEMATIQUES",IF('EDT-1niveau'!B151="F","FRANCAIS",IF('EDT-1niveau'!B151="LC","FRANCAIS"&amp;CHAR(10)&amp;"Lecture et comp. de l'écrit",IF('EDT-1niveau'!B151="CLA","FRANCAIS"&amp;CHAR(10)&amp;"Culture littéraire et artistique",IF('EDT-1niveau'!B151="LO","FRANCAIS"&amp;CHAR(10)&amp;"Langage oral",IF('EDT-1niveau'!B151="L","FRANCAIS"&amp;CHAR(10)&amp;"Lexique",IF('EDT-1niveau'!B151="CM","MATHEMATIQUES"&amp;CHAR(10)&amp;"Calcul mental",IF('EDT-1niveau'!B151="GM","MATHEMATIQUES"&amp;CHAR(10)&amp;"Grandeurs et mesures",IF('EDT-1niveau'!B151="NC","MATHEMATIQUES"&amp;CHAR(10)&amp;"Nombres et calculs",IF('EDT-1niveau'!B151="EG","MATHEMATIQUES"&amp;CHAR(10)&amp;"Espace et Géométrie",IF('EDT-1niveau'!B151="S","Sciences et technologie",IF('EDT-1niveau'!B151="H","Histoire",IF('EDT-1niveau'!B151="Geo","Géographie",IF('EDT-1niveau'!B151="EMC","Enseig. mor. et civ.",IF('EDT-1niveau'!B151="EPS","Educ. phys. et sportive",IF('EDT-1niveau'!B151="EM","Educ. musicale",IF('EDT-1niveau'!B151="AP","Arts plastiques",IF('EDT-1niveau'!B151="HDA","Hist. des arts",IF('EDT-1niveau'!B151="QM","Questionner le monde",IF('EDT-1niveau'!B151="LV","Langue vivante",IF('EDT-1niveau'!B151="APC","Activ. pédag. complémentaires",""))))))))))))))))))))))))))</f>
        <v/>
      </c>
      <c r="D147" s="14" t="str">
        <f t="shared" si="10"/>
        <v/>
      </c>
      <c r="E147" s="100">
        <f>'EDT-1niveau'!C151</f>
        <v>0</v>
      </c>
      <c r="F147" s="14" t="str">
        <f>IF('EDT-1niveau'!C151="O","FRANCAIS"&amp;CHAR(10)&amp;"Orthographe",IF('EDT-1niveau'!C151="rec","RECREATION",IF('EDT-1niveau'!C151="p","Pause méridienne",IF('EDT-1niveau'!C151="G","FRANCAIS"&amp;CHAR(10)&amp;"Grammaire",IF('EDT-1niveau'!C151="E","FRANCAIS"&amp;CHAR(10)&amp;"Ecriture",IF('EDT-1niveau'!C151="M","MATHEMATIQUES",IF('EDT-1niveau'!C151="F","FRANCAIS",IF('EDT-1niveau'!C151="LC","FRANCAIS"&amp;CHAR(10)&amp;"Lecture et comp. de l'écrit",IF('EDT-1niveau'!C151="CLA","FRANCAIS"&amp;CHAR(10)&amp;"Culture littéraire et artistique",IF('EDT-1niveau'!C151="LO","FRANCAIS"&amp;CHAR(10)&amp;"Langage oral",IF('EDT-1niveau'!C151="L","FRANCAIS"&amp;CHAR(10)&amp;"Lexique",IF('EDT-1niveau'!C151="CM","MATHEMATIQUES"&amp;CHAR(10)&amp;"Calcul mental",IF('EDT-1niveau'!C151="GM","MATHEMATIQUES"&amp;CHAR(10)&amp;"Grandeurs et mesures",IF('EDT-1niveau'!C151="NC","MATHEMATIQUES"&amp;CHAR(10)&amp;"Nombres et calculs",IF('EDT-1niveau'!C151="EG","MATHEMATIQUES"&amp;CHAR(10)&amp;"Espace et Géométrie",IF('EDT-1niveau'!C151="S","Sciences et technologie",IF('EDT-1niveau'!C151="H","Histoire",IF('EDT-1niveau'!C151="Geo","Géographie",IF('EDT-1niveau'!C151="EMC","Enseig. mor. et civ.",IF('EDT-1niveau'!C151="EPS","Educ. phys. et sportive",IF('EDT-1niveau'!C151="EM","Educ. musicale",IF('EDT-1niveau'!C151="AP","Arts plastiques",IF('EDT-1niveau'!C151="HDA","Hist. des arts",IF('EDT-1niveau'!C151="QM","Questionner le monde",IF('EDT-1niveau'!C151="LV","Langue vivante",IF('EDT-1niveau'!C151="APC","Activ. pédag. complémentaires",""))))))))))))))))))))))))))</f>
        <v/>
      </c>
      <c r="G147" s="14" t="str">
        <f t="shared" si="11"/>
        <v/>
      </c>
      <c r="H147" s="100">
        <f>'EDT-1niveau'!D151</f>
        <v>0</v>
      </c>
      <c r="I147" s="14" t="str">
        <f>IF('EDT-1niveau'!D151="O","FRANCAIS"&amp;CHAR(10)&amp;"Orthographe",IF('EDT-1niveau'!D151="rec","RECREATION",IF('EDT-1niveau'!D151="p","Pause méridienne",IF('EDT-1niveau'!D151="G","FRANCAIS"&amp;CHAR(10)&amp;"Grammaire",IF('EDT-1niveau'!D151="E","FRANCAIS"&amp;CHAR(10)&amp;"Ecriture",IF('EDT-1niveau'!D151="M","MATHEMATIQUES",IF('EDT-1niveau'!D151="F","FRANCAIS",IF('EDT-1niveau'!D151="LC","FRANCAIS"&amp;CHAR(10)&amp;"Lecture et comp. de l'écrit",IF('EDT-1niveau'!D151="CLA","FRANCAIS"&amp;CHAR(10)&amp;"Culture littéraire et artistique",IF('EDT-1niveau'!D151="LO","FRANCAIS"&amp;CHAR(10)&amp;"Langage oral",IF('EDT-1niveau'!D151="L","FRANCAIS"&amp;CHAR(10)&amp;"Lexique",IF('EDT-1niveau'!D151="CM","MATHEMATIQUES"&amp;CHAR(10)&amp;"Calcul mental",IF('EDT-1niveau'!D151="GM","MATHEMATIQUES"&amp;CHAR(10)&amp;"Grandeurs et mesures",IF('EDT-1niveau'!D151="NC","MATHEMATIQUES"&amp;CHAR(10)&amp;"Nombres et calculs",IF('EDT-1niveau'!D151="EG","MATHEMATIQUES"&amp;CHAR(10)&amp;"Espace et Géométrie",IF('EDT-1niveau'!D151="S","Sciences et technologie",IF('EDT-1niveau'!D151="H","Histoire",IF('EDT-1niveau'!D151="Geo","Géographie",IF('EDT-1niveau'!D151="EMC","Enseig. mor. et civ.",IF('EDT-1niveau'!D151="EPS","Educ. phys. et sportive",IF('EDT-1niveau'!D151="EM","Educ. musicale",IF('EDT-1niveau'!D151="AP","Arts plastiques",IF('EDT-1niveau'!D151="HDA","Hist. des arts",IF('EDT-1niveau'!D151="QM","Questionner le monde",IF('EDT-1niveau'!D151="LV","Langue vivante",IF('EDT-1niveau'!D151="APC","Activ. pédag. complémentaires",""))))))))))))))))))))))))))</f>
        <v/>
      </c>
      <c r="J147" s="14" t="str">
        <f t="shared" si="14"/>
        <v/>
      </c>
      <c r="K147" s="100">
        <f>'EDT-1niveau'!E151</f>
        <v>0</v>
      </c>
      <c r="L147" s="14" t="str">
        <f>IF('EDT-1niveau'!E151="O","FRANCAIS"&amp;CHAR(10)&amp;"Orthographe",IF('EDT-1niveau'!E151="rec","RECREATION",IF('EDT-1niveau'!E151="p","Pause méridienne",IF('EDT-1niveau'!E151="G","FRANCAIS"&amp;CHAR(10)&amp;"Grammaire",IF('EDT-1niveau'!E151="E","FRANCAIS"&amp;CHAR(10)&amp;"Ecriture",IF('EDT-1niveau'!E151="M","MATHEMATIQUES",IF('EDT-1niveau'!E151="F","FRANCAIS",IF('EDT-1niveau'!E151="LC","FRANCAIS"&amp;CHAR(10)&amp;"Lecture et comp. de l'écrit",IF('EDT-1niveau'!E151="CLA","FRANCAIS"&amp;CHAR(10)&amp;"Culture littéraire et artistique",IF('EDT-1niveau'!E151="LO","FRANCAIS"&amp;CHAR(10)&amp;"Langage oral",IF('EDT-1niveau'!E151="L","FRANCAIS"&amp;CHAR(10)&amp;"Lexique",IF('EDT-1niveau'!E151="CM","MATHEMATIQUES"&amp;CHAR(10)&amp;"Calcul mental",IF('EDT-1niveau'!E151="GM","MATHEMATIQUES"&amp;CHAR(10)&amp;"Grandeurs et mesures",IF('EDT-1niveau'!E151="NC","MATHEMATIQUES"&amp;CHAR(10)&amp;"Nombres et calculs",IF('EDT-1niveau'!E151="EG","MATHEMATIQUES"&amp;CHAR(10)&amp;"Espace et Géométrie",IF('EDT-1niveau'!E151="S","Sciences et technologie",IF('EDT-1niveau'!E151="H","Histoire",IF('EDT-1niveau'!E151="Geo","Géographie",IF('EDT-1niveau'!E151="EMC","Enseig. mor. et civ.",IF('EDT-1niveau'!E151="EPS","Educ. phys. et sportive",IF('EDT-1niveau'!E151="EM","Educ. musicale",IF('EDT-1niveau'!E151="AP","Arts plastiques",IF('EDT-1niveau'!E151="HDA","Hist. des arts",IF('EDT-1niveau'!E151="QM","Questionner le monde",IF('EDT-1niveau'!E151="LV","Langue vivante",IF('EDT-1niveau'!E151="APC","Activ. pédag. complémentaires",""))))))))))))))))))))))))))</f>
        <v/>
      </c>
      <c r="M147" s="14" t="str">
        <f t="shared" si="12"/>
        <v/>
      </c>
      <c r="N147" s="100">
        <f>'EDT-1niveau'!F151</f>
        <v>0</v>
      </c>
      <c r="O147" s="14" t="str">
        <f>IF('EDT-1niveau'!F151="O","FRANCAIS"&amp;CHAR(10)&amp;"Orthographe",IF('EDT-1niveau'!F151="rec","RECREATION",IF('EDT-1niveau'!F151="p","Pause méridienne",IF('EDT-1niveau'!F151="G","FRANCAIS"&amp;CHAR(10)&amp;"Grammaire",IF('EDT-1niveau'!F151="E","FRANCAIS"&amp;CHAR(10)&amp;"Ecriture",IF('EDT-1niveau'!F151="M","MATHEMATIQUES",IF('EDT-1niveau'!F151="F","FRANCAIS",IF('EDT-1niveau'!F151="LC","FRANCAIS"&amp;CHAR(10)&amp;"Lecture et comp. de l'écrit",IF('EDT-1niveau'!F151="CLA","FRANCAIS"&amp;CHAR(10)&amp;"Culture littéraire et artistique",IF('EDT-1niveau'!F151="LO","FRANCAIS"&amp;CHAR(10)&amp;"Langage oral",IF('EDT-1niveau'!F151="L","FRANCAIS"&amp;CHAR(10)&amp;"Lexique",IF('EDT-1niveau'!F151="CM","MATHEMATIQUES"&amp;CHAR(10)&amp;"Calcul mental",IF('EDT-1niveau'!F151="GM","MATHEMATIQUES"&amp;CHAR(10)&amp;"Grandeurs et mesures",IF('EDT-1niveau'!F151="NC","MATHEMATIQUES"&amp;CHAR(10)&amp;"Nombres et calculs",IF('EDT-1niveau'!F151="EG","MATHEMATIQUES"&amp;CHAR(10)&amp;"Espace et Géométrie",IF('EDT-1niveau'!F151="S","Sciences et technologie",IF('EDT-1niveau'!F151="H","Histoire",IF('EDT-1niveau'!F151="Geo","Géographie",IF('EDT-1niveau'!F151="EMC","Enseig. mor. et civ.",IF('EDT-1niveau'!F151="EPS","Educ. phys. et sportive",IF('EDT-1niveau'!F151="EM","Educ. musicale",IF('EDT-1niveau'!F151="AP","Arts plastiques",IF('EDT-1niveau'!F151="HDA","Hist. des arts",IF('EDT-1niveau'!F151="QM","Questionner le monde",IF('EDT-1niveau'!F151="LV","Langue vivante",IF('EDT-1niveau'!F151="APC","Activ. pédag. complémentaires",""))))))))))))))))))))))))))</f>
        <v/>
      </c>
      <c r="P147" s="39" t="str">
        <f t="shared" si="13"/>
        <v/>
      </c>
    </row>
    <row r="148" spans="1:19" x14ac:dyDescent="0.3">
      <c r="C148" s="14" t="str">
        <f>IF('EDT-1niveau'!B152="O","FRANCAIS"&amp;CHAR(10)&amp;"Orthographe",IF('EDT-1niveau'!B152="rec","RECREATION",IF('EDT-1niveau'!B152="p","Pause méridienne",IF('EDT-1niveau'!B152="G","FRANCAIS"&amp;CHAR(10)&amp;"Grammaire",IF('EDT-1niveau'!B152="E","FRANCAIS"&amp;CHAR(10)&amp;"Ecriture",IF('EDT-1niveau'!B152="M","MATHEMATIQUES",IF('EDT-1niveau'!B152="F","FRANCAIS",IF('EDT-1niveau'!B152="LC","FRANCAIS"&amp;CHAR(10)&amp;"Lecture et comp. de l'écrit",IF('EDT-1niveau'!B152="CLA","FRANCAIS"&amp;CHAR(10)&amp;"Culture littéraire et artistique",IF('EDT-1niveau'!B152="LO","FRANCAIS"&amp;CHAR(10)&amp;"Langage oral",IF('EDT-1niveau'!B152="L","FRANCAIS"&amp;CHAR(10)&amp;"Lexique",IF('EDT-1niveau'!B152="CM","MATHEMATIQUES"&amp;CHAR(10)&amp;"Calcul mental",IF('EDT-1niveau'!B152="GM","MATHEMATIQUES"&amp;CHAR(10)&amp;"Grandeurs et mesures",IF('EDT-1niveau'!B152="NC","MATHEMATIQUES"&amp;CHAR(10)&amp;"Nombres et calculs",IF('EDT-1niveau'!B152="EG","MATHEMATIQUES"&amp;CHAR(10)&amp;"Espace et Géométrie",IF('EDT-1niveau'!B152="S","Sciences et technologie",IF('EDT-1niveau'!B152="H","Histoire",IF('EDT-1niveau'!B152="Geo","Géographie",IF('EDT-1niveau'!B152="EMC","Enseig. mor. et civ.",IF('EDT-1niveau'!B152="EPS","Educ. phys. et sportive",IF('EDT-1niveau'!B152="EM","Educ. musicale",IF('EDT-1niveau'!B152="AP","Arts plastiques",IF('EDT-1niveau'!B152="HDA","Hist. des arts",IF('EDT-1niveau'!B152="QM","Questionner le monde",IF('EDT-1niveau'!B152="LV","Langue vivante",IF('EDT-1niveau'!B152="APC","Activ. pédag. complémentaires",""))))))))))))))))))))))))))</f>
        <v/>
      </c>
      <c r="D148" s="14" t="str">
        <f t="shared" si="10"/>
        <v/>
      </c>
      <c r="E148" s="100">
        <f>'EDT-1niveau'!C152</f>
        <v>0</v>
      </c>
      <c r="F148" s="14" t="str">
        <f>IF('EDT-1niveau'!C152="O","FRANCAIS"&amp;CHAR(10)&amp;"Orthographe",IF('EDT-1niveau'!C152="rec","RECREATION",IF('EDT-1niveau'!C152="p","Pause méridienne",IF('EDT-1niveau'!C152="G","FRANCAIS"&amp;CHAR(10)&amp;"Grammaire",IF('EDT-1niveau'!C152="E","FRANCAIS"&amp;CHAR(10)&amp;"Ecriture",IF('EDT-1niveau'!C152="M","MATHEMATIQUES",IF('EDT-1niveau'!C152="F","FRANCAIS",IF('EDT-1niveau'!C152="LC","FRANCAIS"&amp;CHAR(10)&amp;"Lecture et comp. de l'écrit",IF('EDT-1niveau'!C152="CLA","FRANCAIS"&amp;CHAR(10)&amp;"Culture littéraire et artistique",IF('EDT-1niveau'!C152="LO","FRANCAIS"&amp;CHAR(10)&amp;"Langage oral",IF('EDT-1niveau'!C152="L","FRANCAIS"&amp;CHAR(10)&amp;"Lexique",IF('EDT-1niveau'!C152="CM","MATHEMATIQUES"&amp;CHAR(10)&amp;"Calcul mental",IF('EDT-1niveau'!C152="GM","MATHEMATIQUES"&amp;CHAR(10)&amp;"Grandeurs et mesures",IF('EDT-1niveau'!C152="NC","MATHEMATIQUES"&amp;CHAR(10)&amp;"Nombres et calculs",IF('EDT-1niveau'!C152="EG","MATHEMATIQUES"&amp;CHAR(10)&amp;"Espace et Géométrie",IF('EDT-1niveau'!C152="S","Sciences et technologie",IF('EDT-1niveau'!C152="H","Histoire",IF('EDT-1niveau'!C152="Geo","Géographie",IF('EDT-1niveau'!C152="EMC","Enseig. mor. et civ.",IF('EDT-1niveau'!C152="EPS","Educ. phys. et sportive",IF('EDT-1niveau'!C152="EM","Educ. musicale",IF('EDT-1niveau'!C152="AP","Arts plastiques",IF('EDT-1niveau'!C152="HDA","Hist. des arts",IF('EDT-1niveau'!C152="QM","Questionner le monde",IF('EDT-1niveau'!C152="LV","Langue vivante",IF('EDT-1niveau'!C152="APC","Activ. pédag. complémentaires",""))))))))))))))))))))))))))</f>
        <v/>
      </c>
      <c r="G148" s="14" t="str">
        <f t="shared" si="11"/>
        <v/>
      </c>
      <c r="H148" s="100">
        <f>'EDT-1niveau'!D152</f>
        <v>0</v>
      </c>
      <c r="I148" s="14" t="str">
        <f>IF('EDT-1niveau'!D152="O","FRANCAIS"&amp;CHAR(10)&amp;"Orthographe",IF('EDT-1niveau'!D152="rec","RECREATION",IF('EDT-1niveau'!D152="p","Pause méridienne",IF('EDT-1niveau'!D152="G","FRANCAIS"&amp;CHAR(10)&amp;"Grammaire",IF('EDT-1niveau'!D152="E","FRANCAIS"&amp;CHAR(10)&amp;"Ecriture",IF('EDT-1niveau'!D152="M","MATHEMATIQUES",IF('EDT-1niveau'!D152="F","FRANCAIS",IF('EDT-1niveau'!D152="LC","FRANCAIS"&amp;CHAR(10)&amp;"Lecture et comp. de l'écrit",IF('EDT-1niveau'!D152="CLA","FRANCAIS"&amp;CHAR(10)&amp;"Culture littéraire et artistique",IF('EDT-1niveau'!D152="LO","FRANCAIS"&amp;CHAR(10)&amp;"Langage oral",IF('EDT-1niveau'!D152="L","FRANCAIS"&amp;CHAR(10)&amp;"Lexique",IF('EDT-1niveau'!D152="CM","MATHEMATIQUES"&amp;CHAR(10)&amp;"Calcul mental",IF('EDT-1niveau'!D152="GM","MATHEMATIQUES"&amp;CHAR(10)&amp;"Grandeurs et mesures",IF('EDT-1niveau'!D152="NC","MATHEMATIQUES"&amp;CHAR(10)&amp;"Nombres et calculs",IF('EDT-1niveau'!D152="EG","MATHEMATIQUES"&amp;CHAR(10)&amp;"Espace et Géométrie",IF('EDT-1niveau'!D152="S","Sciences et technologie",IF('EDT-1niveau'!D152="H","Histoire",IF('EDT-1niveau'!D152="Geo","Géographie",IF('EDT-1niveau'!D152="EMC","Enseig. mor. et civ.",IF('EDT-1niveau'!D152="EPS","Educ. phys. et sportive",IF('EDT-1niveau'!D152="EM","Educ. musicale",IF('EDT-1niveau'!D152="AP","Arts plastiques",IF('EDT-1niveau'!D152="HDA","Hist. des arts",IF('EDT-1niveau'!D152="QM","Questionner le monde",IF('EDT-1niveau'!D152="LV","Langue vivante",IF('EDT-1niveau'!D152="APC","Activ. pédag. complémentaires",""))))))))))))))))))))))))))</f>
        <v/>
      </c>
      <c r="J148" s="14" t="str">
        <f t="shared" si="14"/>
        <v/>
      </c>
      <c r="K148" s="100">
        <f>'EDT-1niveau'!E152</f>
        <v>0</v>
      </c>
      <c r="L148" s="14" t="str">
        <f>IF('EDT-1niveau'!E152="O","FRANCAIS"&amp;CHAR(10)&amp;"Orthographe",IF('EDT-1niveau'!E152="rec","RECREATION",IF('EDT-1niveau'!E152="p","Pause méridienne",IF('EDT-1niveau'!E152="G","FRANCAIS"&amp;CHAR(10)&amp;"Grammaire",IF('EDT-1niveau'!E152="E","FRANCAIS"&amp;CHAR(10)&amp;"Ecriture",IF('EDT-1niveau'!E152="M","MATHEMATIQUES",IF('EDT-1niveau'!E152="F","FRANCAIS",IF('EDT-1niveau'!E152="LC","FRANCAIS"&amp;CHAR(10)&amp;"Lecture et comp. de l'écrit",IF('EDT-1niveau'!E152="CLA","FRANCAIS"&amp;CHAR(10)&amp;"Culture littéraire et artistique",IF('EDT-1niveau'!E152="LO","FRANCAIS"&amp;CHAR(10)&amp;"Langage oral",IF('EDT-1niveau'!E152="L","FRANCAIS"&amp;CHAR(10)&amp;"Lexique",IF('EDT-1niveau'!E152="CM","MATHEMATIQUES"&amp;CHAR(10)&amp;"Calcul mental",IF('EDT-1niveau'!E152="GM","MATHEMATIQUES"&amp;CHAR(10)&amp;"Grandeurs et mesures",IF('EDT-1niveau'!E152="NC","MATHEMATIQUES"&amp;CHAR(10)&amp;"Nombres et calculs",IF('EDT-1niveau'!E152="EG","MATHEMATIQUES"&amp;CHAR(10)&amp;"Espace et Géométrie",IF('EDT-1niveau'!E152="S","Sciences et technologie",IF('EDT-1niveau'!E152="H","Histoire",IF('EDT-1niveau'!E152="Geo","Géographie",IF('EDT-1niveau'!E152="EMC","Enseig. mor. et civ.",IF('EDT-1niveau'!E152="EPS","Educ. phys. et sportive",IF('EDT-1niveau'!E152="EM","Educ. musicale",IF('EDT-1niveau'!E152="AP","Arts plastiques",IF('EDT-1niveau'!E152="HDA","Hist. des arts",IF('EDT-1niveau'!E152="QM","Questionner le monde",IF('EDT-1niveau'!E152="LV","Langue vivante",IF('EDT-1niveau'!E152="APC","Activ. pédag. complémentaires",""))))))))))))))))))))))))))</f>
        <v/>
      </c>
      <c r="M148" s="14" t="str">
        <f t="shared" si="12"/>
        <v/>
      </c>
      <c r="N148" s="100">
        <f>'EDT-1niveau'!F152</f>
        <v>0</v>
      </c>
      <c r="O148" s="14" t="str">
        <f>IF('EDT-1niveau'!F152="O","FRANCAIS"&amp;CHAR(10)&amp;"Orthographe",IF('EDT-1niveau'!F152="rec","RECREATION",IF('EDT-1niveau'!F152="p","Pause méridienne",IF('EDT-1niveau'!F152="G","FRANCAIS"&amp;CHAR(10)&amp;"Grammaire",IF('EDT-1niveau'!F152="E","FRANCAIS"&amp;CHAR(10)&amp;"Ecriture",IF('EDT-1niveau'!F152="M","MATHEMATIQUES",IF('EDT-1niveau'!F152="F","FRANCAIS",IF('EDT-1niveau'!F152="LC","FRANCAIS"&amp;CHAR(10)&amp;"Lecture et comp. de l'écrit",IF('EDT-1niveau'!F152="CLA","FRANCAIS"&amp;CHAR(10)&amp;"Culture littéraire et artistique",IF('EDT-1niveau'!F152="LO","FRANCAIS"&amp;CHAR(10)&amp;"Langage oral",IF('EDT-1niveau'!F152="L","FRANCAIS"&amp;CHAR(10)&amp;"Lexique",IF('EDT-1niveau'!F152="CM","MATHEMATIQUES"&amp;CHAR(10)&amp;"Calcul mental",IF('EDT-1niveau'!F152="GM","MATHEMATIQUES"&amp;CHAR(10)&amp;"Grandeurs et mesures",IF('EDT-1niveau'!F152="NC","MATHEMATIQUES"&amp;CHAR(10)&amp;"Nombres et calculs",IF('EDT-1niveau'!F152="EG","MATHEMATIQUES"&amp;CHAR(10)&amp;"Espace et Géométrie",IF('EDT-1niveau'!F152="S","Sciences et technologie",IF('EDT-1niveau'!F152="H","Histoire",IF('EDT-1niveau'!F152="Geo","Géographie",IF('EDT-1niveau'!F152="EMC","Enseig. mor. et civ.",IF('EDT-1niveau'!F152="EPS","Educ. phys. et sportive",IF('EDT-1niveau'!F152="EM","Educ. musicale",IF('EDT-1niveau'!F152="AP","Arts plastiques",IF('EDT-1niveau'!F152="HDA","Hist. des arts",IF('EDT-1niveau'!F152="QM","Questionner le monde",IF('EDT-1niveau'!F152="LV","Langue vivante",IF('EDT-1niveau'!F152="APC","Activ. pédag. complémentaires",""))))))))))))))))))))))))))</f>
        <v/>
      </c>
      <c r="P148" s="39" t="str">
        <f t="shared" si="13"/>
        <v/>
      </c>
    </row>
    <row r="149" spans="1:19" x14ac:dyDescent="0.3">
      <c r="C149" s="14" t="str">
        <f>IF('EDT-1niveau'!B153="O","FRANCAIS"&amp;CHAR(10)&amp;"Orthographe",IF('EDT-1niveau'!B153="rec","RECREATION",IF('EDT-1niveau'!B153="p","Pause méridienne",IF('EDT-1niveau'!B153="G","FRANCAIS"&amp;CHAR(10)&amp;"Grammaire",IF('EDT-1niveau'!B153="E","FRANCAIS"&amp;CHAR(10)&amp;"Ecriture",IF('EDT-1niveau'!B153="M","MATHEMATIQUES",IF('EDT-1niveau'!B153="F","FRANCAIS",IF('EDT-1niveau'!B153="LC","FRANCAIS"&amp;CHAR(10)&amp;"Lecture et comp. de l'écrit",IF('EDT-1niveau'!B153="CLA","FRANCAIS"&amp;CHAR(10)&amp;"Culture littéraire et artistique",IF('EDT-1niveau'!B153="LO","FRANCAIS"&amp;CHAR(10)&amp;"Langage oral",IF('EDT-1niveau'!B153="L","FRANCAIS"&amp;CHAR(10)&amp;"Lexique",IF('EDT-1niveau'!B153="CM","MATHEMATIQUES"&amp;CHAR(10)&amp;"Calcul mental",IF('EDT-1niveau'!B153="GM","MATHEMATIQUES"&amp;CHAR(10)&amp;"Grandeurs et mesures",IF('EDT-1niveau'!B153="NC","MATHEMATIQUES"&amp;CHAR(10)&amp;"Nombres et calculs",IF('EDT-1niveau'!B153="EG","MATHEMATIQUES"&amp;CHAR(10)&amp;"Espace et Géométrie",IF('EDT-1niveau'!B153="S","Sciences et technologie",IF('EDT-1niveau'!B153="H","Histoire",IF('EDT-1niveau'!B153="Geo","Géographie",IF('EDT-1niveau'!B153="EMC","Enseig. mor. et civ.",IF('EDT-1niveau'!B153="EPS","Educ. phys. et sportive",IF('EDT-1niveau'!B153="EM","Educ. musicale",IF('EDT-1niveau'!B153="AP","Arts plastiques",IF('EDT-1niveau'!B153="HDA","Hist. des arts",IF('EDT-1niveau'!B153="QM","Questionner le monde",IF('EDT-1niveau'!B153="LV","Langue vivante",IF('EDT-1niveau'!B153="APC","Activ. pédag. complémentaires",""))))))))))))))))))))))))))</f>
        <v/>
      </c>
      <c r="D149" s="14" t="str">
        <f t="shared" si="10"/>
        <v/>
      </c>
      <c r="E149" s="100">
        <f>'EDT-1niveau'!C153</f>
        <v>0</v>
      </c>
      <c r="F149" s="14" t="str">
        <f>IF('EDT-1niveau'!C153="O","FRANCAIS"&amp;CHAR(10)&amp;"Orthographe",IF('EDT-1niveau'!C153="rec","RECREATION",IF('EDT-1niveau'!C153="p","Pause méridienne",IF('EDT-1niveau'!C153="G","FRANCAIS"&amp;CHAR(10)&amp;"Grammaire",IF('EDT-1niveau'!C153="E","FRANCAIS"&amp;CHAR(10)&amp;"Ecriture",IF('EDT-1niveau'!C153="M","MATHEMATIQUES",IF('EDT-1niveau'!C153="F","FRANCAIS",IF('EDT-1niveau'!C153="LC","FRANCAIS"&amp;CHAR(10)&amp;"Lecture et comp. de l'écrit",IF('EDT-1niveau'!C153="CLA","FRANCAIS"&amp;CHAR(10)&amp;"Culture littéraire et artistique",IF('EDT-1niveau'!C153="LO","FRANCAIS"&amp;CHAR(10)&amp;"Langage oral",IF('EDT-1niveau'!C153="L","FRANCAIS"&amp;CHAR(10)&amp;"Lexique",IF('EDT-1niveau'!C153="CM","MATHEMATIQUES"&amp;CHAR(10)&amp;"Calcul mental",IF('EDT-1niveau'!C153="GM","MATHEMATIQUES"&amp;CHAR(10)&amp;"Grandeurs et mesures",IF('EDT-1niveau'!C153="NC","MATHEMATIQUES"&amp;CHAR(10)&amp;"Nombres et calculs",IF('EDT-1niveau'!C153="EG","MATHEMATIQUES"&amp;CHAR(10)&amp;"Espace et Géométrie",IF('EDT-1niveau'!C153="S","Sciences et technologie",IF('EDT-1niveau'!C153="H","Histoire",IF('EDT-1niveau'!C153="Geo","Géographie",IF('EDT-1niveau'!C153="EMC","Enseig. mor. et civ.",IF('EDT-1niveau'!C153="EPS","Educ. phys. et sportive",IF('EDT-1niveau'!C153="EM","Educ. musicale",IF('EDT-1niveau'!C153="AP","Arts plastiques",IF('EDT-1niveau'!C153="HDA","Hist. des arts",IF('EDT-1niveau'!C153="QM","Questionner le monde",IF('EDT-1niveau'!C153="LV","Langue vivante",IF('EDT-1niveau'!C153="APC","Activ. pédag. complémentaires",""))))))))))))))))))))))))))</f>
        <v/>
      </c>
      <c r="G149" s="14" t="str">
        <f t="shared" si="11"/>
        <v/>
      </c>
      <c r="H149" s="100">
        <f>'EDT-1niveau'!D153</f>
        <v>0</v>
      </c>
      <c r="I149" s="14" t="str">
        <f>IF('EDT-1niveau'!D153="O","FRANCAIS"&amp;CHAR(10)&amp;"Orthographe",IF('EDT-1niveau'!D153="rec","RECREATION",IF('EDT-1niveau'!D153="p","Pause méridienne",IF('EDT-1niveau'!D153="G","FRANCAIS"&amp;CHAR(10)&amp;"Grammaire",IF('EDT-1niveau'!D153="E","FRANCAIS"&amp;CHAR(10)&amp;"Ecriture",IF('EDT-1niveau'!D153="M","MATHEMATIQUES",IF('EDT-1niveau'!D153="F","FRANCAIS",IF('EDT-1niveau'!D153="LC","FRANCAIS"&amp;CHAR(10)&amp;"Lecture et comp. de l'écrit",IF('EDT-1niveau'!D153="CLA","FRANCAIS"&amp;CHAR(10)&amp;"Culture littéraire et artistique",IF('EDT-1niveau'!D153="LO","FRANCAIS"&amp;CHAR(10)&amp;"Langage oral",IF('EDT-1niveau'!D153="L","FRANCAIS"&amp;CHAR(10)&amp;"Lexique",IF('EDT-1niveau'!D153="CM","MATHEMATIQUES"&amp;CHAR(10)&amp;"Calcul mental",IF('EDT-1niveau'!D153="GM","MATHEMATIQUES"&amp;CHAR(10)&amp;"Grandeurs et mesures",IF('EDT-1niveau'!D153="NC","MATHEMATIQUES"&amp;CHAR(10)&amp;"Nombres et calculs",IF('EDT-1niveau'!D153="EG","MATHEMATIQUES"&amp;CHAR(10)&amp;"Espace et Géométrie",IF('EDT-1niveau'!D153="S","Sciences et technologie",IF('EDT-1niveau'!D153="H","Histoire",IF('EDT-1niveau'!D153="Geo","Géographie",IF('EDT-1niveau'!D153="EMC","Enseig. mor. et civ.",IF('EDT-1niveau'!D153="EPS","Educ. phys. et sportive",IF('EDT-1niveau'!D153="EM","Educ. musicale",IF('EDT-1niveau'!D153="AP","Arts plastiques",IF('EDT-1niveau'!D153="HDA","Hist. des arts",IF('EDT-1niveau'!D153="QM","Questionner le monde",IF('EDT-1niveau'!D153="LV","Langue vivante",IF('EDT-1niveau'!D153="APC","Activ. pédag. complémentaires",""))))))))))))))))))))))))))</f>
        <v/>
      </c>
      <c r="J149" s="14" t="str">
        <f t="shared" si="14"/>
        <v/>
      </c>
      <c r="K149" s="100">
        <f>'EDT-1niveau'!E153</f>
        <v>0</v>
      </c>
      <c r="L149" s="14" t="str">
        <f>IF('EDT-1niveau'!E153="O","FRANCAIS"&amp;CHAR(10)&amp;"Orthographe",IF('EDT-1niveau'!E153="rec","RECREATION",IF('EDT-1niveau'!E153="p","Pause méridienne",IF('EDT-1niveau'!E153="G","FRANCAIS"&amp;CHAR(10)&amp;"Grammaire",IF('EDT-1niveau'!E153="E","FRANCAIS"&amp;CHAR(10)&amp;"Ecriture",IF('EDT-1niveau'!E153="M","MATHEMATIQUES",IF('EDT-1niveau'!E153="F","FRANCAIS",IF('EDT-1niveau'!E153="LC","FRANCAIS"&amp;CHAR(10)&amp;"Lecture et comp. de l'écrit",IF('EDT-1niveau'!E153="CLA","FRANCAIS"&amp;CHAR(10)&amp;"Culture littéraire et artistique",IF('EDT-1niveau'!E153="LO","FRANCAIS"&amp;CHAR(10)&amp;"Langage oral",IF('EDT-1niveau'!E153="L","FRANCAIS"&amp;CHAR(10)&amp;"Lexique",IF('EDT-1niveau'!E153="CM","MATHEMATIQUES"&amp;CHAR(10)&amp;"Calcul mental",IF('EDT-1niveau'!E153="GM","MATHEMATIQUES"&amp;CHAR(10)&amp;"Grandeurs et mesures",IF('EDT-1niveau'!E153="NC","MATHEMATIQUES"&amp;CHAR(10)&amp;"Nombres et calculs",IF('EDT-1niveau'!E153="EG","MATHEMATIQUES"&amp;CHAR(10)&amp;"Espace et Géométrie",IF('EDT-1niveau'!E153="S","Sciences et technologie",IF('EDT-1niveau'!E153="H","Histoire",IF('EDT-1niveau'!E153="Geo","Géographie",IF('EDT-1niveau'!E153="EMC","Enseig. mor. et civ.",IF('EDT-1niveau'!E153="EPS","Educ. phys. et sportive",IF('EDT-1niveau'!E153="EM","Educ. musicale",IF('EDT-1niveau'!E153="AP","Arts plastiques",IF('EDT-1niveau'!E153="HDA","Hist. des arts",IF('EDT-1niveau'!E153="QM","Questionner le monde",IF('EDT-1niveau'!E153="LV","Langue vivante",IF('EDT-1niveau'!E153="APC","Activ. pédag. complémentaires",""))))))))))))))))))))))))))</f>
        <v/>
      </c>
      <c r="M149" s="14" t="str">
        <f t="shared" si="12"/>
        <v/>
      </c>
      <c r="N149" s="100">
        <f>'EDT-1niveau'!F153</f>
        <v>0</v>
      </c>
      <c r="O149" s="14" t="str">
        <f>IF('EDT-1niveau'!F153="O","FRANCAIS"&amp;CHAR(10)&amp;"Orthographe",IF('EDT-1niveau'!F153="rec","RECREATION",IF('EDT-1niveau'!F153="p","Pause méridienne",IF('EDT-1niveau'!F153="G","FRANCAIS"&amp;CHAR(10)&amp;"Grammaire",IF('EDT-1niveau'!F153="E","FRANCAIS"&amp;CHAR(10)&amp;"Ecriture",IF('EDT-1niveau'!F153="M","MATHEMATIQUES",IF('EDT-1niveau'!F153="F","FRANCAIS",IF('EDT-1niveau'!F153="LC","FRANCAIS"&amp;CHAR(10)&amp;"Lecture et comp. de l'écrit",IF('EDT-1niveau'!F153="CLA","FRANCAIS"&amp;CHAR(10)&amp;"Culture littéraire et artistique",IF('EDT-1niveau'!F153="LO","FRANCAIS"&amp;CHAR(10)&amp;"Langage oral",IF('EDT-1niveau'!F153="L","FRANCAIS"&amp;CHAR(10)&amp;"Lexique",IF('EDT-1niveau'!F153="CM","MATHEMATIQUES"&amp;CHAR(10)&amp;"Calcul mental",IF('EDT-1niveau'!F153="GM","MATHEMATIQUES"&amp;CHAR(10)&amp;"Grandeurs et mesures",IF('EDT-1niveau'!F153="NC","MATHEMATIQUES"&amp;CHAR(10)&amp;"Nombres et calculs",IF('EDT-1niveau'!F153="EG","MATHEMATIQUES"&amp;CHAR(10)&amp;"Espace et Géométrie",IF('EDT-1niveau'!F153="S","Sciences et technologie",IF('EDT-1niveau'!F153="H","Histoire",IF('EDT-1niveau'!F153="Geo","Géographie",IF('EDT-1niveau'!F153="EMC","Enseig. mor. et civ.",IF('EDT-1niveau'!F153="EPS","Educ. phys. et sportive",IF('EDT-1niveau'!F153="EM","Educ. musicale",IF('EDT-1niveau'!F153="AP","Arts plastiques",IF('EDT-1niveau'!F153="HDA","Hist. des arts",IF('EDT-1niveau'!F153="QM","Questionner le monde",IF('EDT-1niveau'!F153="LV","Langue vivante",IF('EDT-1niveau'!F153="APC","Activ. pédag. complémentaires",""))))))))))))))))))))))))))</f>
        <v/>
      </c>
      <c r="P149" s="39" t="str">
        <f t="shared" si="13"/>
        <v/>
      </c>
    </row>
    <row r="150" spans="1:19" x14ac:dyDescent="0.3">
      <c r="A150" s="40"/>
      <c r="B150" s="101"/>
      <c r="C150" s="14" t="str">
        <f>IF('EDT-1niveau'!B154="O","FRANCAIS"&amp;CHAR(10)&amp;"Orthographe",IF('EDT-1niveau'!B154="rec","RECREATION",IF('EDT-1niveau'!B154="p","Pause méridienne",IF('EDT-1niveau'!B154="G","FRANCAIS"&amp;CHAR(10)&amp;"Grammaire",IF('EDT-1niveau'!B154="E","FRANCAIS"&amp;CHAR(10)&amp;"Ecriture",IF('EDT-1niveau'!B154="M","MATHEMATIQUES",IF('EDT-1niveau'!B154="F","FRANCAIS",IF('EDT-1niveau'!B154="LC","FRANCAIS"&amp;CHAR(10)&amp;"Lecture et comp. de l'écrit",IF('EDT-1niveau'!B154="CLA","FRANCAIS"&amp;CHAR(10)&amp;"Culture littéraire et artistique",IF('EDT-1niveau'!B154="LO","FRANCAIS"&amp;CHAR(10)&amp;"Langage oral",IF('EDT-1niveau'!B154="L","FRANCAIS"&amp;CHAR(10)&amp;"Lexique",IF('EDT-1niveau'!B154="CM","MATHEMATIQUES"&amp;CHAR(10)&amp;"Calcul mental",IF('EDT-1niveau'!B154="GM","MATHEMATIQUES"&amp;CHAR(10)&amp;"Grandeurs et mesures",IF('EDT-1niveau'!B154="NC","MATHEMATIQUES"&amp;CHAR(10)&amp;"Nombres et calculs",IF('EDT-1niveau'!B154="EG","MATHEMATIQUES"&amp;CHAR(10)&amp;"Espace et Géométrie",IF('EDT-1niveau'!B154="S","Sciences et technologie",IF('EDT-1niveau'!B154="H","Histoire",IF('EDT-1niveau'!B154="Geo","Géographie",IF('EDT-1niveau'!B154="EMC","Enseig. mor. et civ.",IF('EDT-1niveau'!B154="EPS","Educ. phys. et sportive",IF('EDT-1niveau'!B154="EM","Educ. musicale",IF('EDT-1niveau'!B154="AP","Arts plastiques",IF('EDT-1niveau'!B154="HDA","Hist. des arts",IF('EDT-1niveau'!B154="QM","Questionner le monde",IF('EDT-1niveau'!B154="LV","Langue vivante",IF('EDT-1niveau'!B154="APC","Activ. pédag. complémentaires",""))))))))))))))))))))))))))</f>
        <v/>
      </c>
      <c r="D150" s="14"/>
      <c r="E150" s="101"/>
      <c r="F150" s="14" t="str">
        <f>IF('EDT-1niveau'!C154="O","FRANCAIS"&amp;CHAR(10)&amp;"Orthographe",IF('EDT-1niveau'!C154="rec","RECREATION",IF('EDT-1niveau'!C154="p","Pause méridienne",IF('EDT-1niveau'!C154="G","FRANCAIS"&amp;CHAR(10)&amp;"Grammaire",IF('EDT-1niveau'!C154="E","FRANCAIS"&amp;CHAR(10)&amp;"Ecriture",IF('EDT-1niveau'!C154="M","MATHEMATIQUES",IF('EDT-1niveau'!C154="F","FRANCAIS",IF('EDT-1niveau'!C154="LC","FRANCAIS"&amp;CHAR(10)&amp;"Lecture et comp. de l'écrit",IF('EDT-1niveau'!C154="CLA","FRANCAIS"&amp;CHAR(10)&amp;"Culture littéraire et artistique",IF('EDT-1niveau'!C154="LO","FRANCAIS"&amp;CHAR(10)&amp;"Langage oral",IF('EDT-1niveau'!C154="L","FRANCAIS"&amp;CHAR(10)&amp;"Lexique",IF('EDT-1niveau'!C154="CM","MATHEMATIQUES"&amp;CHAR(10)&amp;"Calcul mental",IF('EDT-1niveau'!C154="GM","MATHEMATIQUES"&amp;CHAR(10)&amp;"Grandeurs et mesures",IF('EDT-1niveau'!C154="NC","MATHEMATIQUES"&amp;CHAR(10)&amp;"Nombres et calculs",IF('EDT-1niveau'!C154="EG","MATHEMATIQUES"&amp;CHAR(10)&amp;"Espace et Géométrie",IF('EDT-1niveau'!C154="S","Sciences et technologie",IF('EDT-1niveau'!C154="H","Histoire",IF('EDT-1niveau'!C154="Geo","Géographie",IF('EDT-1niveau'!C154="EMC","Enseig. mor. et civ.",IF('EDT-1niveau'!C154="EPS","Educ. phys. et sportive",IF('EDT-1niveau'!C154="EM","Educ. musicale",IF('EDT-1niveau'!C154="AP","Arts plastiques",IF('EDT-1niveau'!C154="HDA","Hist. des arts",IF('EDT-1niveau'!C154="QM","Questionner le monde",IF('EDT-1niveau'!C154="LV","Langue vivante",IF('EDT-1niveau'!C154="APC","Activ. pédag. complémentaires",""))))))))))))))))))))))))))</f>
        <v/>
      </c>
      <c r="G150" s="14"/>
      <c r="H150" s="101"/>
      <c r="I150" s="14" t="str">
        <f>IF('EDT-1niveau'!D154="O","FRANCAIS"&amp;CHAR(10)&amp;"Orthographe",IF('EDT-1niveau'!D154="rec","RECREATION",IF('EDT-1niveau'!D154="p","Pause méridienne",IF('EDT-1niveau'!D154="G","FRANCAIS"&amp;CHAR(10)&amp;"Grammaire",IF('EDT-1niveau'!D154="E","FRANCAIS"&amp;CHAR(10)&amp;"Ecriture",IF('EDT-1niveau'!D154="M","MATHEMATIQUES",IF('EDT-1niveau'!D154="F","FRANCAIS",IF('EDT-1niveau'!D154="LC","FRANCAIS"&amp;CHAR(10)&amp;"Lecture et comp. de l'écrit",IF('EDT-1niveau'!D154="CLA","FRANCAIS"&amp;CHAR(10)&amp;"Culture littéraire et artistique",IF('EDT-1niveau'!D154="LO","FRANCAIS"&amp;CHAR(10)&amp;"Langage oral",IF('EDT-1niveau'!D154="L","FRANCAIS"&amp;CHAR(10)&amp;"Lexique",IF('EDT-1niveau'!D154="CM","MATHEMATIQUES"&amp;CHAR(10)&amp;"Calcul mental",IF('EDT-1niveau'!D154="GM","MATHEMATIQUES"&amp;CHAR(10)&amp;"Grandeurs et mesures",IF('EDT-1niveau'!D154="NC","MATHEMATIQUES"&amp;CHAR(10)&amp;"Nombres et calculs",IF('EDT-1niveau'!D154="EG","MATHEMATIQUES"&amp;CHAR(10)&amp;"Espace et Géométrie",IF('EDT-1niveau'!D154="S","Sciences et technologie",IF('EDT-1niveau'!D154="H","Histoire",IF('EDT-1niveau'!D154="Geo","Géographie",IF('EDT-1niveau'!D154="EMC","Enseig. mor. et civ.",IF('EDT-1niveau'!D154="EPS","Educ. phys. et sportive",IF('EDT-1niveau'!D154="EM","Educ. musicale",IF('EDT-1niveau'!D154="AP","Arts plastiques",IF('EDT-1niveau'!D154="HDA","Hist. des arts",IF('EDT-1niveau'!D154="QM","Questionner le monde",IF('EDT-1niveau'!D154="LV","Langue vivante",IF('EDT-1niveau'!D154="APC","Activ. pédag. complémentaires",""))))))))))))))))))))))))))</f>
        <v/>
      </c>
      <c r="J150" s="14"/>
      <c r="K150" s="101"/>
      <c r="L150" s="14" t="str">
        <f>IF('EDT-1niveau'!E154="O","FRANCAIS"&amp;CHAR(10)&amp;"Orthographe",IF('EDT-1niveau'!E154="rec","RECREATION",IF('EDT-1niveau'!E154="p","Pause méridienne",IF('EDT-1niveau'!E154="G","FRANCAIS"&amp;CHAR(10)&amp;"Grammaire",IF('EDT-1niveau'!E154="E","FRANCAIS"&amp;CHAR(10)&amp;"Ecriture",IF('EDT-1niveau'!E154="M","MATHEMATIQUES",IF('EDT-1niveau'!E154="F","FRANCAIS",IF('EDT-1niveau'!E154="LC","FRANCAIS"&amp;CHAR(10)&amp;"Lecture et comp. de l'écrit",IF('EDT-1niveau'!E154="CLA","FRANCAIS"&amp;CHAR(10)&amp;"Culture littéraire et artistique",IF('EDT-1niveau'!E154="LO","FRANCAIS"&amp;CHAR(10)&amp;"Langage oral",IF('EDT-1niveau'!E154="L","FRANCAIS"&amp;CHAR(10)&amp;"Lexique",IF('EDT-1niveau'!E154="CM","MATHEMATIQUES"&amp;CHAR(10)&amp;"Calcul mental",IF('EDT-1niveau'!E154="GM","MATHEMATIQUES"&amp;CHAR(10)&amp;"Grandeurs et mesures",IF('EDT-1niveau'!E154="NC","MATHEMATIQUES"&amp;CHAR(10)&amp;"Nombres et calculs",IF('EDT-1niveau'!E154="EG","MATHEMATIQUES"&amp;CHAR(10)&amp;"Espace et Géométrie",IF('EDT-1niveau'!E154="S","Sciences et technologie",IF('EDT-1niveau'!E154="H","Histoire",IF('EDT-1niveau'!E154="Geo","Géographie",IF('EDT-1niveau'!E154="EMC","Enseig. mor. et civ.",IF('EDT-1niveau'!E154="EPS","Educ. phys. et sportive",IF('EDT-1niveau'!E154="EM","Educ. musicale",IF('EDT-1niveau'!E154="AP","Arts plastiques",IF('EDT-1niveau'!E154="HDA","Hist. des arts",IF('EDT-1niveau'!E154="QM","Questionner le monde",IF('EDT-1niveau'!E154="LV","Langue vivante",IF('EDT-1niveau'!E154="APC","Activ. pédag. complémentaires",""))))))))))))))))))))))))))</f>
        <v/>
      </c>
      <c r="M150" s="14"/>
      <c r="N150" s="101"/>
      <c r="O150" s="14" t="str">
        <f>IF('EDT-1niveau'!F154="O","FRANCAIS"&amp;CHAR(10)&amp;"Orthographe",IF('EDT-1niveau'!F154="rec","RECREATION",IF('EDT-1niveau'!F154="p","Pause méridienne",IF('EDT-1niveau'!F154="G","FRANCAIS"&amp;CHAR(10)&amp;"Grammaire",IF('EDT-1niveau'!F154="E","FRANCAIS"&amp;CHAR(10)&amp;"Ecriture",IF('EDT-1niveau'!F154="M","MATHEMATIQUES",IF('EDT-1niveau'!F154="F","FRANCAIS",IF('EDT-1niveau'!F154="LC","FRANCAIS"&amp;CHAR(10)&amp;"Lecture et comp. de l'écrit",IF('EDT-1niveau'!F154="CLA","FRANCAIS"&amp;CHAR(10)&amp;"Culture littéraire et artistique",IF('EDT-1niveau'!F154="LO","FRANCAIS"&amp;CHAR(10)&amp;"Langage oral",IF('EDT-1niveau'!F154="L","FRANCAIS"&amp;CHAR(10)&amp;"Lexique",IF('EDT-1niveau'!F154="CM","MATHEMATIQUES"&amp;CHAR(10)&amp;"Calcul mental",IF('EDT-1niveau'!F154="GM","MATHEMATIQUES"&amp;CHAR(10)&amp;"Grandeurs et mesures",IF('EDT-1niveau'!F154="NC","MATHEMATIQUES"&amp;CHAR(10)&amp;"Nombres et calculs",IF('EDT-1niveau'!F154="EG","MATHEMATIQUES"&amp;CHAR(10)&amp;"Espace et Géométrie",IF('EDT-1niveau'!F154="S","Sciences et technologie",IF('EDT-1niveau'!F154="H","Histoire",IF('EDT-1niveau'!F154="Geo","Géographie",IF('EDT-1niveau'!F154="EMC","Enseig. mor. et civ.",IF('EDT-1niveau'!F154="EPS","Educ. phys. et sportive",IF('EDT-1niveau'!F154="EM","Educ. musicale",IF('EDT-1niveau'!F154="AP","Arts plastiques",IF('EDT-1niveau'!F154="HDA","Hist. des arts",IF('EDT-1niveau'!F154="QM","Questionner le monde",IF('EDT-1niveau'!F154="LV","Langue vivante",IF('EDT-1niveau'!F154="APC","Activ. pédag. complémentaires",""))))))))))))))))))))))))))</f>
        <v/>
      </c>
      <c r="P150" s="14"/>
      <c r="Q150" s="32"/>
      <c r="S150" s="19"/>
    </row>
    <row r="151" spans="1:19" x14ac:dyDescent="0.3">
      <c r="A151" s="40"/>
      <c r="B151" s="101"/>
      <c r="C151" s="14" t="str">
        <f>IF('EDT-1niveau'!B155="O","FRANCAIS"&amp;CHAR(10)&amp;"Orthographe",IF('EDT-1niveau'!B155="rec","RECREATION",IF('EDT-1niveau'!B155="p","Pause méridienne",IF('EDT-1niveau'!B155="G","FRANCAIS"&amp;CHAR(10)&amp;"Grammaire",IF('EDT-1niveau'!B155="E","FRANCAIS"&amp;CHAR(10)&amp;"Ecriture",IF('EDT-1niveau'!B155="M","MATHEMATIQUES",IF('EDT-1niveau'!B155="F","FRANCAIS",IF('EDT-1niveau'!B155="LEC","FRANCAIS"&amp;CHAR(10)&amp;"Lecture",IF('EDT-1niveau'!B155="LIT","FRANCAIS"&amp;CHAR(10)&amp;"Littérature",IF('EDT-1niveau'!B155="R","FRANCAIS"&amp;CHAR(10)&amp;"Rédaction",IF('EDT-1niveau'!B155="V","FRANCAIS"&amp;CHAR(10)&amp;"Vocabulaire",IF('EDT-1niveau'!B155="LO","FRANCAIS"&amp;CHAR(10)&amp;"Langage oral",IF('EDT-1niveau'!B155="LE","FRANCAIS"&amp;CHAR(10)&amp;"Lect-Ecrit",IF('EDT-1niveau'!B155="CM","MATHEMATIQUES"&amp;CHAR(10)&amp;"Calcul mental",IF('EDT-1niveau'!B155="OGD","MATHEMATIQUES"&amp;CHAR(10)&amp;"Org. et gestion des données",IF('EDT-1niveau'!B155="Geom","MATHEMATIQUES"&amp;CHAR(10)&amp;"Géométrie",IF('EDT-1niveau'!B155="NC","MATHEMATIQUES"&amp;CHAR(10)&amp;"Nombres et calcul",IF('EDT-1niveau'!B155="GM","MATHEMATIQUES"&amp;CHAR(10)&amp;"Grand. et mes.",IF('EDT-1niveau'!B155="S","Sciences exp. et technologie",IF('EDT-1niveau'!B155="H","CULT. HUMANISTE"&amp;CHAR(10)&amp;"Histoire",IF('EDT-1niveau'!B155="Geo","CULT. HUMANISTE"&amp;CHAR(10)&amp;"Géographie",IF('EDT-1niveau'!B155="EMC","CULT. HUMANISTE"&amp;CHAR(10)&amp;"Enseig. mor. et civ.",IF('EDT-1niveau'!B155="EPS","Educ. phys. et sportive",IF('EDT-1niveau'!B155="PA","Pratiques artistiques",IF('EDT-1niveau'!B155="EM","PRAT. ARTIST."&amp;CHAR(10)&amp;"Educ. musicale",IF('EDT-1niveau'!B155="AV","PRAT. ARTIST."&amp;CHAR(10)&amp;"Arts visuels",IF('EDT-1niveau'!B155="HDA","Hist. des arts",IF('EDT-1niveau'!B155="DDM","DECOUV. DU MONDE",IF('EDT-1niveau'!B155="LV","Langue vivante",IF('EDT-1niveau'!B155="APC","Activ. pédag. complémentaires",""))))))))))))))))))))))))))))))</f>
        <v/>
      </c>
      <c r="D151" s="14"/>
      <c r="E151" s="101"/>
      <c r="F151" s="14" t="str">
        <f>IF('EDT-1niveau'!C155="O","FRANCAIS"&amp;CHAR(10)&amp;"Orthographe",IF('EDT-1niveau'!C155="rec","RECREATION",IF('EDT-1niveau'!C155="p","Pause méridienne",IF('EDT-1niveau'!C155="E","FRANCAIS"&amp;CHAR(10)&amp;"Ecriture",IF('EDT-1niveau'!C155="G","FRANCAIS"&amp;CHAR(10)&amp;"Grammaire",IF('EDT-1niveau'!C155="F","FRANCAIS",IF('EDT-1niveau'!C155="LEC","FRANCAIS"&amp;CHAR(10)&amp;"Lecture",IF('EDT-1niveau'!C155="M","MATHEMATIQUES",IF('EDT-1niveau'!C155="LIT","FRANCAIS"&amp;CHAR(10)&amp;"Littérature",IF('EDT-1niveau'!C155="R","FRANCAIS"&amp;CHAR(10)&amp;"Rédaction",IF('EDT-1niveau'!C155="V","FRANCAIS"&amp;CHAR(10)&amp;"Vocabulaire",IF('EDT-1niveau'!C155="LO","FRANCAIS"&amp;CHAR(10)&amp;"Langage oral",IF('EDT-1niveau'!C155="LE","FRANCAIS"&amp;CHAR(10)&amp;"Lect-Ecrit",IF('EDT-1niveau'!C155="CM","MATHEMATIQUES"&amp;CHAR(10)&amp;"Calcul mental",IF('EDT-1niveau'!C155="OGD","MATHEMATIQUES"&amp;CHAR(10)&amp;"Org. et gestion des données",IF('EDT-1niveau'!C155="Geom","MATHEMATIQUES"&amp;CHAR(10)&amp;"Géométrie",IF('EDT-1niveau'!C155="NC","MATHEMATIQUES"&amp;CHAR(10)&amp;"Nombres et calcul",IF('EDT-1niveau'!C155="GM","MATHEMATIQUES"&amp;CHAR(10)&amp;"Grand. et mes.",IF('EDT-1niveau'!C155="S","Sciences exp. et technologie",IF('EDT-1niveau'!C155="H","CULT. HUMANISTE"&amp;CHAR(10)&amp;"Histoire",IF('EDT-1niveau'!C155="Geo","CULT. HUMANISTE"&amp;CHAR(10)&amp;"Géographie",IF('EDT-1niveau'!C155="EMC","CULT. HUMANISTE"&amp;CHAR(10)&amp;"Enseig. mor. et civ.",IF('EDT-1niveau'!C155="EPS","Educ. phys. et sportive",IF('EDT-1niveau'!C155="PA","Pratiques artistiques",IF('EDT-1niveau'!C155="EM","PRAT. ARTIST."&amp;CHAR(10)&amp;"Educ. musicale",IF('EDT-1niveau'!C155="AV","PRAT. ARTIST."&amp;CHAR(10)&amp;"Arts visuels",IF('EDT-1niveau'!C155="HDA","Hist. des arts",IF('EDT-1niveau'!C155="DDM","DECOUV. DU MONDE",IF('EDT-1niveau'!C155="LV","Langue vivante",IF('EDT-1niveau'!C155="APC","Activ. pédag. complémentaires",""))))))))))))))))))))))))))))))</f>
        <v/>
      </c>
      <c r="G151" s="14"/>
      <c r="H151" s="101"/>
      <c r="I151" s="14" t="str">
        <f>IF('EDT-1niveau'!D155="O","FRANCAIS"&amp;CHAR(10)&amp;"Orthographe",IF('EDT-1niveau'!D155="rec","RECREATION",IF('EDT-1niveau'!D155="p","Pause méridienne",IF('EDT-1niveau'!D155="G","FRANCAIS"&amp;CHAR(10)&amp;"Grammaire",IF('EDT-1niveau'!D155="E","FRANCAIS"&amp;CHAR(10)&amp;"Ecriture",IF('EDT-1niveau'!D155="LEC","FRANCAIS"&amp;CHAR(10)&amp;"Lecture",IF('EDT-1niveau'!D155="F","FRANCAIS",IF('EDT-1niveau'!D155="LIT","FRANCAIS"&amp;CHAR(10)&amp;"Littérature",IF('EDT-1niveau'!D155="M","MATHEMATIQUES",IF('EDT-1niveau'!D155="R","FRANCAIS"&amp;CHAR(10)&amp;"Rédaction",IF('EDT-1niveau'!D155="V","FRANCAIS"&amp;CHAR(10)&amp;"Vocabulaire",IF('EDT-1niveau'!D155="LO","FRANCAIS"&amp;CHAR(10)&amp;"Langage oral",IF('EDT-1niveau'!D155="LE","FRANCAIS"&amp;CHAR(10)&amp;"Lect-Ecrit",IF('EDT-1niveau'!D155="CM","MATHEMATIQUES"&amp;CHAR(10)&amp;"Calcul mental",IF('EDT-1niveau'!D155="OGD","MATHEMATIQUES"&amp;CHAR(10)&amp;"Org. et gestion des données",IF('EDT-1niveau'!D155="Geom","MATHEMATIQUES"&amp;CHAR(10)&amp;"Géométrie",IF('EDT-1niveau'!D155="NC","MATHEMATIQUES"&amp;CHAR(10)&amp;"Nombres et calcul",IF('EDT-1niveau'!D155="GM","MATHEMATIQUES"&amp;CHAR(10)&amp;"Grand. et mes.",IF('EDT-1niveau'!D155="S","Sciences exp. et technologie",IF('EDT-1niveau'!D155="H","CULT. HUMANISTE"&amp;CHAR(10)&amp;"Histoire",IF('EDT-1niveau'!D155="Geo","CULT. HUMANISTE"&amp;CHAR(10)&amp;"Géographie",IF('EDT-1niveau'!D155="EMC","CULT. HUMANISTE"&amp;CHAR(10)&amp;"Enseig. mor. et civ.",IF('EDT-1niveau'!D155="EPS","Educ. phys. et sportive",IF('EDT-1niveau'!D155="PA","Pratiques artistiques",IF('EDT-1niveau'!D155="EM","PRAT. ARTIST."&amp;CHAR(10)&amp;"Educ. musicale",IF('EDT-1niveau'!D155="AV","PRAT. ARTIST."&amp;CHAR(10)&amp;"Arts visuels",IF('EDT-1niveau'!D155="HDA","Hist. des arts",IF('EDT-1niveau'!D155="DDM","DECOUV. DU MONDE",IF('EDT-1niveau'!D155="LV","Langue vivante",IF('EDT-1niveau'!D155="APC","Activ. pédag. complémentaires",""))))))))))))))))))))))))))))))</f>
        <v/>
      </c>
      <c r="J151" s="14"/>
      <c r="K151" s="101"/>
      <c r="L151" s="14" t="str">
        <f>IF('EDT-1niveau'!E155="O","FRANCAIS"&amp;CHAR(10)&amp;"Orthographe",IF('EDT-1niveau'!E155="rec","RECREATION",IF('EDT-1niveau'!E155="p","Pause méridienne",IF('EDT-1niveau'!E155="G","FRANCAIS"&amp;CHAR(10)&amp;"Grammaire",IF('EDT-1niveau'!E155="E","FRANCAIS"&amp;CHAR(10)&amp;"Ecriture",IF('EDT-1niveau'!E155="LEC","FRANCAIS"&amp;CHAR(10)&amp;"Lecture",IF('EDT-1niveau'!E155="LIT","FRANCAIS"&amp;CHAR(10)&amp;"Littérature",IF('EDT-1niveau'!E155="F","FRANCAIS",IF('EDT-1niveau'!E155="M","MATHEMATIQUES",IF('EDT-1niveau'!E155="R","FRANCAIS"&amp;CHAR(10)&amp;"Rédaction",IF('EDT-1niveau'!E155="V","FRANCAIS"&amp;CHAR(10)&amp;"Vocabulaire",IF('EDT-1niveau'!E155="LO","FRANCAIS"&amp;CHAR(10)&amp;"Langage oral",IF('EDT-1niveau'!E155="LE","FRANCAIS"&amp;CHAR(10)&amp;"Lect-Ecrit",IF('EDT-1niveau'!E155="CM","MATHEMATIQUES"&amp;CHAR(10)&amp;"Calcul mental",IF('EDT-1niveau'!E155="OGD","MATHEMATIQUES"&amp;CHAR(10)&amp;"Org. et gestion des données",IF('EDT-1niveau'!E155="Geom","MATHEMATIQUES"&amp;CHAR(10)&amp;"Géométrie",IF('EDT-1niveau'!E155="NC","MATHEMATIQUES"&amp;CHAR(10)&amp;"Nombres et calcul",IF('EDT-1niveau'!E155="GM","MATHEMATIQUES"&amp;CHAR(10)&amp;"Grand. et mes.",IF('EDT-1niveau'!E155="S","Sciences exp. et technologie",IF('EDT-1niveau'!E155="H","CULT. HUMANISTE"&amp;CHAR(10)&amp;"Histoire",IF('EDT-1niveau'!E155="Geo","CULT. HUMANISTE"&amp;CHAR(10)&amp;"Géographie",IF('EDT-1niveau'!E155="EMC","CULT. HUMANISTE"&amp;CHAR(10)&amp;"Enseig. mor. et civ.",IF('EDT-1niveau'!E155="EPS","Educ. phys. et sportive",IF('EDT-1niveau'!E155="PA","Pratiques artistiques",IF('EDT-1niveau'!E155="EM","PRAT. ARTIST."&amp;CHAR(10)&amp;"Educ. musicale",IF('EDT-1niveau'!E155="AV","PRAT. ARTIST."&amp;CHAR(10)&amp;"Arts visuels",IF('EDT-1niveau'!E155="HDA","Hist. des arts",IF('EDT-1niveau'!E155="DDM","DECOUV. DU MONDE",IF('EDT-1niveau'!E155="LV","Langue vivante",IF('EDT-1niveau'!E155="APC","Activ. pédag. complémentaires",""))))))))))))))))))))))))))))))</f>
        <v/>
      </c>
      <c r="M151" s="14"/>
      <c r="N151" s="101"/>
      <c r="O151" s="14" t="str">
        <f>IF('EDT-1niveau'!F155="O","FRANCAIS"&amp;CHAR(10)&amp;"Orthographe",IF('EDT-1niveau'!F155="rec","RECREATION",IF('EDT-1niveau'!F155="p","Pause méridienne",IF('EDT-1niveau'!F155="G","FRANCAIS"&amp;CHAR(10)&amp;"Grammaire",IF('EDT-1niveau'!F155="E","FRANCAIS"&amp;CHAR(10)&amp;"Ecriture",IF('EDT-1niveau'!F155="M","MATHEMATIQUES",IF('EDT-1niveau'!F155="F","FRANCAIS",IF('EDT-1niveau'!F155="LC","FRANCAIS"&amp;CHAR(10)&amp;"Lecture et comp. de l'écrit",IF('EDT-1niveau'!F155="CLA","FRANCAIS"&amp;CHAR(10)&amp;"Culture littéraire et artistique",IF('EDT-1niveau'!F155="LO","FRANCAIS"&amp;CHAR(10)&amp;"Langage oral",IF('EDT-1niveau'!F155="L","FRANCAIS"&amp;CHAR(10)&amp;"Lexique",IF('EDT-1niveau'!F155="CM","MATHEMATIQUES"&amp;CHAR(10)&amp;"Calcul mental",IF('EDT-1niveau'!F155="GM","MATHEMATIQUES"&amp;CHAR(10)&amp;"Grandeurs et mesures",IF('EDT-1niveau'!F155="NC","MATHEMATIQUES"&amp;CHAR(10)&amp;"Nombres et calculs",IF('EDT-1niveau'!F155="EG","MATHEMATIQUES"&amp;CHAR(10)&amp;"Espace et Géométrie",IF('EDT-1niveau'!F155="S","Sciences et technologie",IF('EDT-1niveau'!F155="H","Histoire",IF('EDT-1niveau'!F155="Geo","Géographie",IF('EDT-1niveau'!F155="EMC","Enseig. mor. et civ.",IF('EDT-1niveau'!F155="EPS","Educ. phys. et sportive",IF('EDT-1niveau'!F155="EM","Educ. musicale",IF('EDT-1niveau'!F155="APV","Arts plastiques et visuels",IF('EDT-1niveau'!F155="HDA","Hist. des arts",IF('EDT-1niveau'!F155="QM","Questionner le monde",IF('EDT-1niveau'!F155="LV","Langue vivante",IF('EDT-1niveau'!F155="APC","Activ. pédag. complémentaires",""))))))))))))))))))))))))))</f>
        <v/>
      </c>
      <c r="P151" s="14"/>
      <c r="Q151" s="32"/>
      <c r="S151" s="19"/>
    </row>
    <row r="152" spans="1:19" x14ac:dyDescent="0.3">
      <c r="A152" s="40"/>
      <c r="B152" s="101"/>
      <c r="C152" s="14" t="str">
        <f>IF('EDT-1niveau'!B156="O","FRANCAIS"&amp;CHAR(10)&amp;"Orthographe",IF('EDT-1niveau'!B156="rec","RECREATION",IF('EDT-1niveau'!B156="p","Pause méridienne",IF('EDT-1niveau'!B156="G","FRANCAIS"&amp;CHAR(10)&amp;"Grammaire",IF('EDT-1niveau'!B156="E","FRANCAIS"&amp;CHAR(10)&amp;"Ecriture",IF('EDT-1niveau'!B156="M","MATHEMATIQUES",IF('EDT-1niveau'!B156="F","FRANCAIS",IF('EDT-1niveau'!B156="LEC","FRANCAIS"&amp;CHAR(10)&amp;"Lecture",IF('EDT-1niveau'!B156="LIT","FRANCAIS"&amp;CHAR(10)&amp;"Littérature",IF('EDT-1niveau'!B156="R","FRANCAIS"&amp;CHAR(10)&amp;"Rédaction",IF('EDT-1niveau'!B156="V","FRANCAIS"&amp;CHAR(10)&amp;"Vocabulaire",IF('EDT-1niveau'!B156="LO","FRANCAIS"&amp;CHAR(10)&amp;"Langage oral",IF('EDT-1niveau'!B156="LE","FRANCAIS"&amp;CHAR(10)&amp;"Lect-Ecrit",IF('EDT-1niveau'!B156="CM","MATHEMATIQUES"&amp;CHAR(10)&amp;"Calcul mental",IF('EDT-1niveau'!B156="OGD","MATHEMATIQUES"&amp;CHAR(10)&amp;"Org. et gestion des données",IF('EDT-1niveau'!B156="Geom","MATHEMATIQUES"&amp;CHAR(10)&amp;"Géométrie",IF('EDT-1niveau'!B156="NC","MATHEMATIQUES"&amp;CHAR(10)&amp;"Nombres et calcul",IF('EDT-1niveau'!B156="GM","MATHEMATIQUES"&amp;CHAR(10)&amp;"Grand. et mes.",IF('EDT-1niveau'!B156="S","Sciences exp. et technologie",IF('EDT-1niveau'!B156="H","CULT. HUMANISTE"&amp;CHAR(10)&amp;"Histoire",IF('EDT-1niveau'!B156="Geo","CULT. HUMANISTE"&amp;CHAR(10)&amp;"Géographie",IF('EDT-1niveau'!B156="EMC","CULT. HUMANISTE"&amp;CHAR(10)&amp;"Enseig. mor. et civ.",IF('EDT-1niveau'!B156="EPS","Educ. phys. et sportive",IF('EDT-1niveau'!B156="PA","Pratiques artistiques",IF('EDT-1niveau'!B156="EM","PRAT. ARTIST."&amp;CHAR(10)&amp;"Educ. musicale",IF('EDT-1niveau'!B156="AV","PRAT. ARTIST."&amp;CHAR(10)&amp;"Arts visuels",IF('EDT-1niveau'!B156="HDA","Hist. des arts",IF('EDT-1niveau'!B156="DDM","DECOUV. DU MONDE",IF('EDT-1niveau'!B156="LV","Langue vivante",IF('EDT-1niveau'!B156="APC","Activ. pédag. complémentaires",""))))))))))))))))))))))))))))))</f>
        <v/>
      </c>
      <c r="D152" s="14"/>
      <c r="E152" s="101"/>
      <c r="F152" s="14" t="str">
        <f>IF('EDT-1niveau'!C156="O","FRANCAIS"&amp;CHAR(10)&amp;"Orthographe",IF('EDT-1niveau'!C156="rec","RECREATION",IF('EDT-1niveau'!C156="p","Pause méridienne",IF('EDT-1niveau'!C156="E","FRANCAIS"&amp;CHAR(10)&amp;"Ecriture",IF('EDT-1niveau'!C156="G","FRANCAIS"&amp;CHAR(10)&amp;"Grammaire",IF('EDT-1niveau'!C156="F","FRANCAIS",IF('EDT-1niveau'!C156="LEC","FRANCAIS"&amp;CHAR(10)&amp;"Lecture",IF('EDT-1niveau'!C156="M","MATHEMATIQUES",IF('EDT-1niveau'!C156="LIT","FRANCAIS"&amp;CHAR(10)&amp;"Littérature",IF('EDT-1niveau'!C156="R","FRANCAIS"&amp;CHAR(10)&amp;"Rédaction",IF('EDT-1niveau'!C156="V","FRANCAIS"&amp;CHAR(10)&amp;"Vocabulaire",IF('EDT-1niveau'!C156="LO","FRANCAIS"&amp;CHAR(10)&amp;"Langage oral",IF('EDT-1niveau'!C156="LE","FRANCAIS"&amp;CHAR(10)&amp;"Lect-Ecrit",IF('EDT-1niveau'!C156="CM","MATHEMATIQUES"&amp;CHAR(10)&amp;"Calcul mental",IF('EDT-1niveau'!C156="OGD","MATHEMATIQUES"&amp;CHAR(10)&amp;"Org. et gestion des données",IF('EDT-1niveau'!C156="Geom","MATHEMATIQUES"&amp;CHAR(10)&amp;"Géométrie",IF('EDT-1niveau'!C156="NC","MATHEMATIQUES"&amp;CHAR(10)&amp;"Nombres et calcul",IF('EDT-1niveau'!C156="GM","MATHEMATIQUES"&amp;CHAR(10)&amp;"Grand. et mes.",IF('EDT-1niveau'!C156="S","Sciences exp. et technologie",IF('EDT-1niveau'!C156="H","CULT. HUMANISTE"&amp;CHAR(10)&amp;"Histoire",IF('EDT-1niveau'!C156="Geo","CULT. HUMANISTE"&amp;CHAR(10)&amp;"Géographie",IF('EDT-1niveau'!C156="EMC","CULT. HUMANISTE"&amp;CHAR(10)&amp;"Enseig. mor. et civ.",IF('EDT-1niveau'!C156="EPS","Educ. phys. et sportive",IF('EDT-1niveau'!C156="PA","Pratiques artistiques",IF('EDT-1niveau'!C156="EM","PRAT. ARTIST."&amp;CHAR(10)&amp;"Educ. musicale",IF('EDT-1niveau'!C156="AV","PRAT. ARTIST."&amp;CHAR(10)&amp;"Arts visuels",IF('EDT-1niveau'!C156="HDA","Hist. des arts",IF('EDT-1niveau'!C156="DDM","DECOUV. DU MONDE",IF('EDT-1niveau'!C156="LV","Langue vivante",IF('EDT-1niveau'!C156="APC","Activ. pédag. complémentaires",""))))))))))))))))))))))))))))))</f>
        <v/>
      </c>
      <c r="G152" s="14"/>
      <c r="H152" s="101"/>
      <c r="I152" s="14" t="str">
        <f>IF('EDT-1niveau'!D156="O","FRANCAIS"&amp;CHAR(10)&amp;"Orthographe",IF('EDT-1niveau'!D156="rec","RECREATION",IF('EDT-1niveau'!D156="p","Pause méridienne",IF('EDT-1niveau'!D156="G","FRANCAIS"&amp;CHAR(10)&amp;"Grammaire",IF('EDT-1niveau'!D156="E","FRANCAIS"&amp;CHAR(10)&amp;"Ecriture",IF('EDT-1niveau'!D156="LEC","FRANCAIS"&amp;CHAR(10)&amp;"Lecture",IF('EDT-1niveau'!D156="F","FRANCAIS",IF('EDT-1niveau'!D156="LIT","FRANCAIS"&amp;CHAR(10)&amp;"Littérature",IF('EDT-1niveau'!D156="M","MATHEMATIQUES",IF('EDT-1niveau'!D156="R","FRANCAIS"&amp;CHAR(10)&amp;"Rédaction",IF('EDT-1niveau'!D156="V","FRANCAIS"&amp;CHAR(10)&amp;"Vocabulaire",IF('EDT-1niveau'!D156="LO","FRANCAIS"&amp;CHAR(10)&amp;"Langage oral",IF('EDT-1niveau'!D156="LE","FRANCAIS"&amp;CHAR(10)&amp;"Lect-Ecrit",IF('EDT-1niveau'!D156="CM","MATHEMATIQUES"&amp;CHAR(10)&amp;"Calcul mental",IF('EDT-1niveau'!D156="OGD","MATHEMATIQUES"&amp;CHAR(10)&amp;"Org. et gestion des données",IF('EDT-1niveau'!D156="Geom","MATHEMATIQUES"&amp;CHAR(10)&amp;"Géométrie",IF('EDT-1niveau'!D156="NC","MATHEMATIQUES"&amp;CHAR(10)&amp;"Nombres et calcul",IF('EDT-1niveau'!D156="GM","MATHEMATIQUES"&amp;CHAR(10)&amp;"Grand. et mes.",IF('EDT-1niveau'!D156="S","Sciences exp. et technologie",IF('EDT-1niveau'!D156="H","CULT. HUMANISTE"&amp;CHAR(10)&amp;"Histoire",IF('EDT-1niveau'!D156="Geo","CULT. HUMANISTE"&amp;CHAR(10)&amp;"Géographie",IF('EDT-1niveau'!D156="EMC","CULT. HUMANISTE"&amp;CHAR(10)&amp;"Enseig. mor. et civ.",IF('EDT-1niveau'!D156="EPS","Educ. phys. et sportive",IF('EDT-1niveau'!D156="PA","Pratiques artistiques",IF('EDT-1niveau'!D156="EM","PRAT. ARTIST."&amp;CHAR(10)&amp;"Educ. musicale",IF('EDT-1niveau'!D156="AV","PRAT. ARTIST."&amp;CHAR(10)&amp;"Arts visuels",IF('EDT-1niveau'!D156="HDA","Hist. des arts",IF('EDT-1niveau'!D156="DDM","DECOUV. DU MONDE",IF('EDT-1niveau'!D156="LV","Langue vivante",IF('EDT-1niveau'!D156="APC","Activ. pédag. complémentaires",""))))))))))))))))))))))))))))))</f>
        <v/>
      </c>
      <c r="J152" s="14"/>
      <c r="K152" s="101"/>
      <c r="L152" s="14" t="str">
        <f>IF('EDT-1niveau'!E156="O","FRANCAIS"&amp;CHAR(10)&amp;"Orthographe",IF('EDT-1niveau'!E156="rec","RECREATION",IF('EDT-1niveau'!E156="p","Pause méridienne",IF('EDT-1niveau'!E156="G","FRANCAIS"&amp;CHAR(10)&amp;"Grammaire",IF('EDT-1niveau'!E156="E","FRANCAIS"&amp;CHAR(10)&amp;"Ecriture",IF('EDT-1niveau'!E156="LEC","FRANCAIS"&amp;CHAR(10)&amp;"Lecture",IF('EDT-1niveau'!E156="LIT","FRANCAIS"&amp;CHAR(10)&amp;"Littérature",IF('EDT-1niveau'!E156="F","FRANCAIS",IF('EDT-1niveau'!E156="M","MATHEMATIQUES",IF('EDT-1niveau'!E156="R","FRANCAIS"&amp;CHAR(10)&amp;"Rédaction",IF('EDT-1niveau'!E156="V","FRANCAIS"&amp;CHAR(10)&amp;"Vocabulaire",IF('EDT-1niveau'!E156="LO","FRANCAIS"&amp;CHAR(10)&amp;"Langage oral",IF('EDT-1niveau'!E156="LE","FRANCAIS"&amp;CHAR(10)&amp;"Lect-Ecrit",IF('EDT-1niveau'!E156="CM","MATHEMATIQUES"&amp;CHAR(10)&amp;"Calcul mental",IF('EDT-1niveau'!E156="OGD","MATHEMATIQUES"&amp;CHAR(10)&amp;"Org. et gestion des données",IF('EDT-1niveau'!E156="Geom","MATHEMATIQUES"&amp;CHAR(10)&amp;"Géométrie",IF('EDT-1niveau'!E156="NC","MATHEMATIQUES"&amp;CHAR(10)&amp;"Nombres et calcul",IF('EDT-1niveau'!E156="GM","MATHEMATIQUES"&amp;CHAR(10)&amp;"Grand. et mes.",IF('EDT-1niveau'!E156="S","Sciences exp. et technologie",IF('EDT-1niveau'!E156="H","CULT. HUMANISTE"&amp;CHAR(10)&amp;"Histoire",IF('EDT-1niveau'!E156="Geo","CULT. HUMANISTE"&amp;CHAR(10)&amp;"Géographie",IF('EDT-1niveau'!E156="EMC","CULT. HUMANISTE"&amp;CHAR(10)&amp;"Enseig. mor. et civ.",IF('EDT-1niveau'!E156="EPS","Educ. phys. et sportive",IF('EDT-1niveau'!E156="PA","Pratiques artistiques",IF('EDT-1niveau'!E156="EM","PRAT. ARTIST."&amp;CHAR(10)&amp;"Educ. musicale",IF('EDT-1niveau'!E156="AV","PRAT. ARTIST."&amp;CHAR(10)&amp;"Arts visuels",IF('EDT-1niveau'!E156="HDA","Hist. des arts",IF('EDT-1niveau'!E156="DDM","DECOUV. DU MONDE",IF('EDT-1niveau'!E156="LV","Langue vivante",IF('EDT-1niveau'!E156="APC","Activ. pédag. complémentaires",""))))))))))))))))))))))))))))))</f>
        <v/>
      </c>
      <c r="M152" s="14"/>
      <c r="N152" s="101"/>
      <c r="O152" s="14" t="str">
        <f>IF('EDT-1niveau'!F156="O","FRANCAIS"&amp;CHAR(10)&amp;"Orthographe",IF('EDT-1niveau'!F156="rec","RECREATION",IF('EDT-1niveau'!F156="p","Pause méridienne",IF('EDT-1niveau'!F156="G","FRANCAIS"&amp;CHAR(10)&amp;"Grammaire",IF('EDT-1niveau'!F156="E","FRANCAIS"&amp;CHAR(10)&amp;"Ecriture",IF('EDT-1niveau'!F156="M","MATHEMATIQUES",IF('EDT-1niveau'!F156="F","FRANCAIS",IF('EDT-1niveau'!F156="LC","FRANCAIS"&amp;CHAR(10)&amp;"Lecture et comp. de l'écrit",IF('EDT-1niveau'!F156="CLA","FRANCAIS"&amp;CHAR(10)&amp;"Culture littéraire et artistique",IF('EDT-1niveau'!F156="LO","FRANCAIS"&amp;CHAR(10)&amp;"Langage oral",IF('EDT-1niveau'!F156="L","FRANCAIS"&amp;CHAR(10)&amp;"Lexique",IF('EDT-1niveau'!F156="CM","MATHEMATIQUES"&amp;CHAR(10)&amp;"Calcul mental",IF('EDT-1niveau'!F156="GM","MATHEMATIQUES"&amp;CHAR(10)&amp;"Grandeurs et mesures",IF('EDT-1niveau'!F156="NC","MATHEMATIQUES"&amp;CHAR(10)&amp;"Nombres et calculs",IF('EDT-1niveau'!F156="EG","MATHEMATIQUES"&amp;CHAR(10)&amp;"Espace et Géométrie",IF('EDT-1niveau'!F156="S","Sciences et technologie",IF('EDT-1niveau'!F156="H","Histoire",IF('EDT-1niveau'!F156="Geo","Géographie",IF('EDT-1niveau'!F156="EMC","Enseig. mor. et civ.",IF('EDT-1niveau'!F156="EPS","Educ. phys. et sportive",IF('EDT-1niveau'!F156="EM","Educ. musicale",IF('EDT-1niveau'!F156="APV","Arts plastiques et visuels",IF('EDT-1niveau'!F156="HDA","Hist. des arts",IF('EDT-1niveau'!F156="QM","Questionner le monde",IF('EDT-1niveau'!F156="LV","Langue vivante",IF('EDT-1niveau'!F156="APC","Activ. pédag. complémentaires",""))))))))))))))))))))))))))</f>
        <v/>
      </c>
      <c r="P152" s="14"/>
      <c r="Q152" s="32"/>
      <c r="S152" s="19"/>
    </row>
    <row r="153" spans="1:19" x14ac:dyDescent="0.3">
      <c r="A153" s="40"/>
      <c r="B153" s="101"/>
      <c r="C153" s="14" t="str">
        <f>IF('EDT-1niveau'!B157="O","FRANCAIS"&amp;CHAR(10)&amp;"Orthographe",IF('EDT-1niveau'!B157="rec","RECREATION",IF('EDT-1niveau'!B157="p","Pause méridienne",IF('EDT-1niveau'!B157="G","FRANCAIS"&amp;CHAR(10)&amp;"Grammaire",IF('EDT-1niveau'!B157="E","FRANCAIS"&amp;CHAR(10)&amp;"Ecriture",IF('EDT-1niveau'!B157="M","MATHEMATIQUES",IF('EDT-1niveau'!B157="F","FRANCAIS",IF('EDT-1niveau'!B157="LEC","FRANCAIS"&amp;CHAR(10)&amp;"Lecture",IF('EDT-1niveau'!B157="LIT","FRANCAIS"&amp;CHAR(10)&amp;"Littérature",IF('EDT-1niveau'!B157="R","FRANCAIS"&amp;CHAR(10)&amp;"Rédaction",IF('EDT-1niveau'!B157="V","FRANCAIS"&amp;CHAR(10)&amp;"Vocabulaire",IF('EDT-1niveau'!B157="LO","FRANCAIS"&amp;CHAR(10)&amp;"Langage oral",IF('EDT-1niveau'!B157="LE","FRANCAIS"&amp;CHAR(10)&amp;"Lect-Ecrit",IF('EDT-1niveau'!B157="CM","MATHEMATIQUES"&amp;CHAR(10)&amp;"Calcul mental",IF('EDT-1niveau'!B157="OGD","MATHEMATIQUES"&amp;CHAR(10)&amp;"Org. et gestion des données",IF('EDT-1niveau'!B157="Geom","MATHEMATIQUES"&amp;CHAR(10)&amp;"Géométrie",IF('EDT-1niveau'!B157="NC","MATHEMATIQUES"&amp;CHAR(10)&amp;"Nombres et calcul",IF('EDT-1niveau'!B157="GM","MATHEMATIQUES"&amp;CHAR(10)&amp;"Grand. et mes.",IF('EDT-1niveau'!B157="S","Sciences exp. et technologie",IF('EDT-1niveau'!B157="H","CULT. HUMANISTE"&amp;CHAR(10)&amp;"Histoire",IF('EDT-1niveau'!B157="Geo","CULT. HUMANISTE"&amp;CHAR(10)&amp;"Géographie",IF('EDT-1niveau'!B157="EMC","CULT. HUMANISTE"&amp;CHAR(10)&amp;"Enseig. mor. et civ.",IF('EDT-1niveau'!B157="EPS","Educ. phys. et sportive",IF('EDT-1niveau'!B157="PA","Pratiques artistiques",IF('EDT-1niveau'!B157="EM","PRAT. ARTIST."&amp;CHAR(10)&amp;"Educ. musicale",IF('EDT-1niveau'!B157="AV","PRAT. ARTIST."&amp;CHAR(10)&amp;"Arts visuels",IF('EDT-1niveau'!B157="HDA","Hist. des arts",IF('EDT-1niveau'!B157="DDM","DECOUV. DU MONDE",IF('EDT-1niveau'!B157="LV","Langue vivante",IF('EDT-1niveau'!B157="APC","Activ. pédag. complémentaires",""))))))))))))))))))))))))))))))</f>
        <v/>
      </c>
      <c r="D153" s="14"/>
      <c r="E153" s="101"/>
      <c r="F153" s="14" t="str">
        <f>IF('EDT-1niveau'!C157="O","FRANCAIS"&amp;CHAR(10)&amp;"Orthographe",IF('EDT-1niveau'!C157="rec","RECREATION",IF('EDT-1niveau'!C157="p","Pause méridienne",IF('EDT-1niveau'!C157="E","FRANCAIS"&amp;CHAR(10)&amp;"Ecriture",IF('EDT-1niveau'!C157="G","FRANCAIS"&amp;CHAR(10)&amp;"Grammaire",IF('EDT-1niveau'!C157="F","FRANCAIS",IF('EDT-1niveau'!C157="LEC","FRANCAIS"&amp;CHAR(10)&amp;"Lecture",IF('EDT-1niveau'!C157="M","MATHEMATIQUES",IF('EDT-1niveau'!C157="LIT","FRANCAIS"&amp;CHAR(10)&amp;"Littérature",IF('EDT-1niveau'!C157="R","FRANCAIS"&amp;CHAR(10)&amp;"Rédaction",IF('EDT-1niveau'!C157="V","FRANCAIS"&amp;CHAR(10)&amp;"Vocabulaire",IF('EDT-1niveau'!C157="LO","FRANCAIS"&amp;CHAR(10)&amp;"Langage oral",IF('EDT-1niveau'!C157="LE","FRANCAIS"&amp;CHAR(10)&amp;"Lect-Ecrit",IF('EDT-1niveau'!C157="CM","MATHEMATIQUES"&amp;CHAR(10)&amp;"Calcul mental",IF('EDT-1niveau'!C157="OGD","MATHEMATIQUES"&amp;CHAR(10)&amp;"Org. et gestion des données",IF('EDT-1niveau'!C157="Geom","MATHEMATIQUES"&amp;CHAR(10)&amp;"Géométrie",IF('EDT-1niveau'!C157="NC","MATHEMATIQUES"&amp;CHAR(10)&amp;"Nombres et calcul",IF('EDT-1niveau'!C157="GM","MATHEMATIQUES"&amp;CHAR(10)&amp;"Grand. et mes.",IF('EDT-1niveau'!C157="S","Sciences exp. et technologie",IF('EDT-1niveau'!C157="H","CULT. HUMANISTE"&amp;CHAR(10)&amp;"Histoire",IF('EDT-1niveau'!C157="Geo","CULT. HUMANISTE"&amp;CHAR(10)&amp;"Géographie",IF('EDT-1niveau'!C157="EMC","CULT. HUMANISTE"&amp;CHAR(10)&amp;"Enseig. mor. et civ.",IF('EDT-1niveau'!C157="EPS","Educ. phys. et sportive",IF('EDT-1niveau'!C157="PA","Pratiques artistiques",IF('EDT-1niveau'!C157="EM","PRAT. ARTIST."&amp;CHAR(10)&amp;"Educ. musicale",IF('EDT-1niveau'!C157="AV","PRAT. ARTIST."&amp;CHAR(10)&amp;"Arts visuels",IF('EDT-1niveau'!C157="HDA","Hist. des arts",IF('EDT-1niveau'!C157="DDM","DECOUV. DU MONDE",IF('EDT-1niveau'!C157="LV","Langue vivante",IF('EDT-1niveau'!C157="APC","Activ. pédag. complémentaires",""))))))))))))))))))))))))))))))</f>
        <v/>
      </c>
      <c r="G153" s="14"/>
      <c r="H153" s="101"/>
      <c r="I153" s="14" t="str">
        <f>IF('EDT-1niveau'!D157="O","FRANCAIS"&amp;CHAR(10)&amp;"Orthographe",IF('EDT-1niveau'!D157="rec","RECREATION",IF('EDT-1niveau'!D157="p","Pause méridienne",IF('EDT-1niveau'!D157="G","FRANCAIS"&amp;CHAR(10)&amp;"Grammaire",IF('EDT-1niveau'!D157="E","FRANCAIS"&amp;CHAR(10)&amp;"Ecriture",IF('EDT-1niveau'!D157="LEC","FRANCAIS"&amp;CHAR(10)&amp;"Lecture",IF('EDT-1niveau'!D157="F","FRANCAIS",IF('EDT-1niveau'!D157="LIT","FRANCAIS"&amp;CHAR(10)&amp;"Littérature",IF('EDT-1niveau'!D157="M","MATHEMATIQUES",IF('EDT-1niveau'!D157="R","FRANCAIS"&amp;CHAR(10)&amp;"Rédaction",IF('EDT-1niveau'!D157="V","FRANCAIS"&amp;CHAR(10)&amp;"Vocabulaire",IF('EDT-1niveau'!D157="LO","FRANCAIS"&amp;CHAR(10)&amp;"Langage oral",IF('EDT-1niveau'!D157="LE","FRANCAIS"&amp;CHAR(10)&amp;"Lect-Ecrit",IF('EDT-1niveau'!D157="CM","MATHEMATIQUES"&amp;CHAR(10)&amp;"Calcul mental",IF('EDT-1niveau'!D157="OGD","MATHEMATIQUES"&amp;CHAR(10)&amp;"Org. et gestion des données",IF('EDT-1niveau'!D157="Geom","MATHEMATIQUES"&amp;CHAR(10)&amp;"Géométrie",IF('EDT-1niveau'!D157="NC","MATHEMATIQUES"&amp;CHAR(10)&amp;"Nombres et calcul",IF('EDT-1niveau'!D157="GM","MATHEMATIQUES"&amp;CHAR(10)&amp;"Grand. et mes.",IF('EDT-1niveau'!D157="S","Sciences exp. et technologie",IF('EDT-1niveau'!D157="H","CULT. HUMANISTE"&amp;CHAR(10)&amp;"Histoire",IF('EDT-1niveau'!D157="Geo","CULT. HUMANISTE"&amp;CHAR(10)&amp;"Géographie",IF('EDT-1niveau'!D157="EMC","CULT. HUMANISTE"&amp;CHAR(10)&amp;"Enseig. mor. et civ.",IF('EDT-1niveau'!D157="EPS","Educ. phys. et sportive",IF('EDT-1niveau'!D157="PA","Pratiques artistiques",IF('EDT-1niveau'!D157="EM","PRAT. ARTIST."&amp;CHAR(10)&amp;"Educ. musicale",IF('EDT-1niveau'!D157="AV","PRAT. ARTIST."&amp;CHAR(10)&amp;"Arts visuels",IF('EDT-1niveau'!D157="HDA","Hist. des arts",IF('EDT-1niveau'!D157="DDM","DECOUV. DU MONDE",IF('EDT-1niveau'!D157="LV","Langue vivante",IF('EDT-1niveau'!D157="APC","Activ. pédag. complémentaires",""))))))))))))))))))))))))))))))</f>
        <v/>
      </c>
      <c r="J153" s="14"/>
      <c r="K153" s="101"/>
      <c r="L153" s="14" t="str">
        <f>IF('EDT-1niveau'!E157="O","FRANCAIS"&amp;CHAR(10)&amp;"Orthographe",IF('EDT-1niveau'!E157="rec","RECREATION",IF('EDT-1niveau'!E157="p","Pause méridienne",IF('EDT-1niveau'!E157="G","FRANCAIS"&amp;CHAR(10)&amp;"Grammaire",IF('EDT-1niveau'!E157="E","FRANCAIS"&amp;CHAR(10)&amp;"Ecriture",IF('EDT-1niveau'!E157="LEC","FRANCAIS"&amp;CHAR(10)&amp;"Lecture",IF('EDT-1niveau'!E157="LIT","FRANCAIS"&amp;CHAR(10)&amp;"Littérature",IF('EDT-1niveau'!E157="F","FRANCAIS",IF('EDT-1niveau'!E157="M","MATHEMATIQUES",IF('EDT-1niveau'!E157="R","FRANCAIS"&amp;CHAR(10)&amp;"Rédaction",IF('EDT-1niveau'!E157="V","FRANCAIS"&amp;CHAR(10)&amp;"Vocabulaire",IF('EDT-1niveau'!E157="LO","FRANCAIS"&amp;CHAR(10)&amp;"Langage oral",IF('EDT-1niveau'!E157="LE","FRANCAIS"&amp;CHAR(10)&amp;"Lect-Ecrit",IF('EDT-1niveau'!E157="CM","MATHEMATIQUES"&amp;CHAR(10)&amp;"Calcul mental",IF('EDT-1niveau'!E157="OGD","MATHEMATIQUES"&amp;CHAR(10)&amp;"Org. et gestion des données",IF('EDT-1niveau'!E157="Geom","MATHEMATIQUES"&amp;CHAR(10)&amp;"Géométrie",IF('EDT-1niveau'!E157="NC","MATHEMATIQUES"&amp;CHAR(10)&amp;"Nombres et calcul",IF('EDT-1niveau'!E157="GM","MATHEMATIQUES"&amp;CHAR(10)&amp;"Grand. et mes.",IF('EDT-1niveau'!E157="S","Sciences exp. et technologie",IF('EDT-1niveau'!E157="H","CULT. HUMANISTE"&amp;CHAR(10)&amp;"Histoire",IF('EDT-1niveau'!E157="Geo","CULT. HUMANISTE"&amp;CHAR(10)&amp;"Géographie",IF('EDT-1niveau'!E157="EMC","CULT. HUMANISTE"&amp;CHAR(10)&amp;"Enseig. mor. et civ.",IF('EDT-1niveau'!E157="EPS","Educ. phys. et sportive",IF('EDT-1niveau'!E157="PA","Pratiques artistiques",IF('EDT-1niveau'!E157="EM","PRAT. ARTIST."&amp;CHAR(10)&amp;"Educ. musicale",IF('EDT-1niveau'!E157="AV","PRAT. ARTIST."&amp;CHAR(10)&amp;"Arts visuels",IF('EDT-1niveau'!E157="HDA","Hist. des arts",IF('EDT-1niveau'!E157="DDM","DECOUV. DU MONDE",IF('EDT-1niveau'!E157="LV","Langue vivante",IF('EDT-1niveau'!E157="APC","Activ. pédag. complémentaires",""))))))))))))))))))))))))))))))</f>
        <v/>
      </c>
      <c r="M153" s="14"/>
      <c r="N153" s="101"/>
      <c r="O153" s="14" t="str">
        <f>IF('EDT-1niveau'!F157="O","FRANCAIS"&amp;CHAR(10)&amp;"Orthographe",IF('EDT-1niveau'!F157="rec","RECREATION",IF('EDT-1niveau'!F157="p","Pause méridienne",IF('EDT-1niveau'!F157="G","FRANCAIS"&amp;CHAR(10)&amp;"Grammaire",IF('EDT-1niveau'!F157="E","FRANCAIS"&amp;CHAR(10)&amp;"Ecriture",IF('EDT-1niveau'!F157="M","MATHEMATIQUES",IF('EDT-1niveau'!F157="F","FRANCAIS",IF('EDT-1niveau'!F157="LC","FRANCAIS"&amp;CHAR(10)&amp;"Lecture et comp. de l'écrit",IF('EDT-1niveau'!F157="CLA","FRANCAIS"&amp;CHAR(10)&amp;"Culture littéraire et artistique",IF('EDT-1niveau'!F157="LO","FRANCAIS"&amp;CHAR(10)&amp;"Langage oral",IF('EDT-1niveau'!F157="L","FRANCAIS"&amp;CHAR(10)&amp;"Lexique",IF('EDT-1niveau'!F157="CM","MATHEMATIQUES"&amp;CHAR(10)&amp;"Calcul mental",IF('EDT-1niveau'!F157="GM","MATHEMATIQUES"&amp;CHAR(10)&amp;"Grandeurs et mesures",IF('EDT-1niveau'!F157="NC","MATHEMATIQUES"&amp;CHAR(10)&amp;"Nombres et calculs",IF('EDT-1niveau'!F157="EG","MATHEMATIQUES"&amp;CHAR(10)&amp;"Espace et Géométrie",IF('EDT-1niveau'!F157="S","Sciences et technologie",IF('EDT-1niveau'!F157="H","Histoire",IF('EDT-1niveau'!F157="Geo","Géographie",IF('EDT-1niveau'!F157="EMC","Enseig. mor. et civ.",IF('EDT-1niveau'!F157="EPS","Educ. phys. et sportive",IF('EDT-1niveau'!F157="EM","Educ. musicale",IF('EDT-1niveau'!F157="APV","Arts plastiques et visuels",IF('EDT-1niveau'!F157="HDA","Hist. des arts",IF('EDT-1niveau'!F157="QM","Questionner le monde",IF('EDT-1niveau'!F157="LV","Langue vivante",IF('EDT-1niveau'!F157="APC","Activ. pédag. complémentaires",""))))))))))))))))))))))))))</f>
        <v/>
      </c>
      <c r="P153" s="14"/>
      <c r="Q153" s="32"/>
      <c r="S153" s="19"/>
    </row>
    <row r="154" spans="1:19" x14ac:dyDescent="0.3">
      <c r="A154" s="40"/>
      <c r="B154" s="101"/>
      <c r="C154" s="14" t="str">
        <f>IF('EDT-1niveau'!B158="O","FRANCAIS"&amp;CHAR(10)&amp;"Orthographe",IF('EDT-1niveau'!B158="rec","RECREATION",IF('EDT-1niveau'!B158="p","Pause méridienne",IF('EDT-1niveau'!B158="G","FRANCAIS"&amp;CHAR(10)&amp;"Grammaire",IF('EDT-1niveau'!B158="E","FRANCAIS"&amp;CHAR(10)&amp;"Ecriture",IF('EDT-1niveau'!B158="M","MATHEMATIQUES",IF('EDT-1niveau'!B158="F","FRANCAIS",IF('EDT-1niveau'!B158="LEC","FRANCAIS"&amp;CHAR(10)&amp;"Lecture",IF('EDT-1niveau'!B158="LIT","FRANCAIS"&amp;CHAR(10)&amp;"Littérature",IF('EDT-1niveau'!B158="R","FRANCAIS"&amp;CHAR(10)&amp;"Rédaction",IF('EDT-1niveau'!B158="V","FRANCAIS"&amp;CHAR(10)&amp;"Vocabulaire",IF('EDT-1niveau'!B158="LO","FRANCAIS"&amp;CHAR(10)&amp;"Langage oral",IF('EDT-1niveau'!B158="LE","FRANCAIS"&amp;CHAR(10)&amp;"Lect-Ecrit",IF('EDT-1niveau'!B158="CM","MATHEMATIQUES"&amp;CHAR(10)&amp;"Calcul mental",IF('EDT-1niveau'!B158="OGD","MATHEMATIQUES"&amp;CHAR(10)&amp;"Org. et gestion des données",IF('EDT-1niveau'!B158="Geom","MATHEMATIQUES"&amp;CHAR(10)&amp;"Géométrie",IF('EDT-1niveau'!B158="NC","MATHEMATIQUES"&amp;CHAR(10)&amp;"Nombres et calcul",IF('EDT-1niveau'!B158="GM","MATHEMATIQUES"&amp;CHAR(10)&amp;"Grand. et mes.",IF('EDT-1niveau'!B158="S","Sciences exp. et technologie",IF('EDT-1niveau'!B158="H","CULT. HUMANISTE"&amp;CHAR(10)&amp;"Histoire",IF('EDT-1niveau'!B158="Geo","CULT. HUMANISTE"&amp;CHAR(10)&amp;"Géographie",IF('EDT-1niveau'!B158="EMC","CULT. HUMANISTE"&amp;CHAR(10)&amp;"Enseig. mor. et civ.",IF('EDT-1niveau'!B158="EPS","Educ. phys. et sportive",IF('EDT-1niveau'!B158="PA","Pratiques artistiques",IF('EDT-1niveau'!B158="EM","PRAT. ARTIST."&amp;CHAR(10)&amp;"Educ. musicale",IF('EDT-1niveau'!B158="AV","PRAT. ARTIST."&amp;CHAR(10)&amp;"Arts visuels",IF('EDT-1niveau'!B158="HDA","Hist. des arts",IF('EDT-1niveau'!B158="DDM","DECOUV. DU MONDE",IF('EDT-1niveau'!B158="LV","Langue vivante",IF('EDT-1niveau'!B158="APC","Activ. pédag. complémentaires",""))))))))))))))))))))))))))))))</f>
        <v/>
      </c>
      <c r="D154" s="14"/>
      <c r="E154" s="101"/>
      <c r="F154" s="14" t="str">
        <f>IF('EDT-1niveau'!C158="O","FRANCAIS"&amp;CHAR(10)&amp;"Orthographe",IF('EDT-1niveau'!C158="rec","RECREATION",IF('EDT-1niveau'!C158="p","Pause méridienne",IF('EDT-1niveau'!C158="E","FRANCAIS"&amp;CHAR(10)&amp;"Ecriture",IF('EDT-1niveau'!C158="G","FRANCAIS"&amp;CHAR(10)&amp;"Grammaire",IF('EDT-1niveau'!C158="F","FRANCAIS",IF('EDT-1niveau'!C158="LEC","FRANCAIS"&amp;CHAR(10)&amp;"Lecture",IF('EDT-1niveau'!C158="M","MATHEMATIQUES",IF('EDT-1niveau'!C158="LIT","FRANCAIS"&amp;CHAR(10)&amp;"Littérature",IF('EDT-1niveau'!C158="R","FRANCAIS"&amp;CHAR(10)&amp;"Rédaction",IF('EDT-1niveau'!C158="V","FRANCAIS"&amp;CHAR(10)&amp;"Vocabulaire",IF('EDT-1niveau'!C158="LO","FRANCAIS"&amp;CHAR(10)&amp;"Langage oral",IF('EDT-1niveau'!C158="LE","FRANCAIS"&amp;CHAR(10)&amp;"Lect-Ecrit",IF('EDT-1niveau'!C158="CM","MATHEMATIQUES"&amp;CHAR(10)&amp;"Calcul mental",IF('EDT-1niveau'!C158="OGD","MATHEMATIQUES"&amp;CHAR(10)&amp;"Org. et gestion des données",IF('EDT-1niveau'!C158="Geom","MATHEMATIQUES"&amp;CHAR(10)&amp;"Géométrie",IF('EDT-1niveau'!C158="NC","MATHEMATIQUES"&amp;CHAR(10)&amp;"Nombres et calcul",IF('EDT-1niveau'!C158="GM","MATHEMATIQUES"&amp;CHAR(10)&amp;"Grand. et mes.",IF('EDT-1niveau'!C158="S","Sciences exp. et technologie",IF('EDT-1niveau'!C158="H","CULT. HUMANISTE"&amp;CHAR(10)&amp;"Histoire",IF('EDT-1niveau'!C158="Geo","CULT. HUMANISTE"&amp;CHAR(10)&amp;"Géographie",IF('EDT-1niveau'!C158="EMC","CULT. HUMANISTE"&amp;CHAR(10)&amp;"Enseig. mor. et civ.",IF('EDT-1niveau'!C158="EPS","Educ. phys. et sportive",IF('EDT-1niveau'!C158="PA","Pratiques artistiques",IF('EDT-1niveau'!C158="EM","PRAT. ARTIST."&amp;CHAR(10)&amp;"Educ. musicale",IF('EDT-1niveau'!C158="AV","PRAT. ARTIST."&amp;CHAR(10)&amp;"Arts visuels",IF('EDT-1niveau'!C158="HDA","Hist. des arts",IF('EDT-1niveau'!C158="DDM","DECOUV. DU MONDE",IF('EDT-1niveau'!C158="LV","Langue vivante",IF('EDT-1niveau'!C158="APC","Activ. pédag. complémentaires",""))))))))))))))))))))))))))))))</f>
        <v/>
      </c>
      <c r="G154" s="14"/>
      <c r="H154" s="101"/>
      <c r="I154" s="14" t="str">
        <f>IF('EDT-1niveau'!D158="O","FRANCAIS"&amp;CHAR(10)&amp;"Orthographe",IF('EDT-1niveau'!D158="rec","RECREATION",IF('EDT-1niveau'!D158="p","Pause méridienne",IF('EDT-1niveau'!D158="G","FRANCAIS"&amp;CHAR(10)&amp;"Grammaire",IF('EDT-1niveau'!D158="E","FRANCAIS"&amp;CHAR(10)&amp;"Ecriture",IF('EDT-1niveau'!D158="LEC","FRANCAIS"&amp;CHAR(10)&amp;"Lecture",IF('EDT-1niveau'!D158="F","FRANCAIS",IF('EDT-1niveau'!D158="LIT","FRANCAIS"&amp;CHAR(10)&amp;"Littérature",IF('EDT-1niveau'!D158="M","MATHEMATIQUES",IF('EDT-1niveau'!D158="R","FRANCAIS"&amp;CHAR(10)&amp;"Rédaction",IF('EDT-1niveau'!D158="V","FRANCAIS"&amp;CHAR(10)&amp;"Vocabulaire",IF('EDT-1niveau'!D158="LO","FRANCAIS"&amp;CHAR(10)&amp;"Langage oral",IF('EDT-1niveau'!D158="LE","FRANCAIS"&amp;CHAR(10)&amp;"Lect-Ecrit",IF('EDT-1niveau'!D158="CM","MATHEMATIQUES"&amp;CHAR(10)&amp;"Calcul mental",IF('EDT-1niveau'!D158="OGD","MATHEMATIQUES"&amp;CHAR(10)&amp;"Org. et gestion des données",IF('EDT-1niveau'!D158="Geom","MATHEMATIQUES"&amp;CHAR(10)&amp;"Géométrie",IF('EDT-1niveau'!D158="NC","MATHEMATIQUES"&amp;CHAR(10)&amp;"Nombres et calcul",IF('EDT-1niveau'!D158="GM","MATHEMATIQUES"&amp;CHAR(10)&amp;"Grand. et mes.",IF('EDT-1niveau'!D158="S","Sciences exp. et technologie",IF('EDT-1niveau'!D158="H","CULT. HUMANISTE"&amp;CHAR(10)&amp;"Histoire",IF('EDT-1niveau'!D158="Geo","CULT. HUMANISTE"&amp;CHAR(10)&amp;"Géographie",IF('EDT-1niveau'!D158="EMC","CULT. HUMANISTE"&amp;CHAR(10)&amp;"Enseig. mor. et civ.",IF('EDT-1niveau'!D158="EPS","Educ. phys. et sportive",IF('EDT-1niveau'!D158="PA","Pratiques artistiques",IF('EDT-1niveau'!D158="EM","PRAT. ARTIST."&amp;CHAR(10)&amp;"Educ. musicale",IF('EDT-1niveau'!D158="AV","PRAT. ARTIST."&amp;CHAR(10)&amp;"Arts visuels",IF('EDT-1niveau'!D158="HDA","Hist. des arts",IF('EDT-1niveau'!D158="DDM","DECOUV. DU MONDE",IF('EDT-1niveau'!D158="LV","Langue vivante",IF('EDT-1niveau'!D158="APC","Activ. pédag. complémentaires",""))))))))))))))))))))))))))))))</f>
        <v/>
      </c>
      <c r="J154" s="14"/>
      <c r="K154" s="101"/>
      <c r="L154" s="14" t="str">
        <f>IF('EDT-1niveau'!E158="O","FRANCAIS"&amp;CHAR(10)&amp;"Orthographe",IF('EDT-1niveau'!E158="rec","RECREATION",IF('EDT-1niveau'!E158="p","Pause méridienne",IF('EDT-1niveau'!E158="G","FRANCAIS"&amp;CHAR(10)&amp;"Grammaire",IF('EDT-1niveau'!E158="E","FRANCAIS"&amp;CHAR(10)&amp;"Ecriture",IF('EDT-1niveau'!E158="LEC","FRANCAIS"&amp;CHAR(10)&amp;"Lecture",IF('EDT-1niveau'!E158="LIT","FRANCAIS"&amp;CHAR(10)&amp;"Littérature",IF('EDT-1niveau'!E158="F","FRANCAIS",IF('EDT-1niveau'!E158="M","MATHEMATIQUES",IF('EDT-1niveau'!E158="R","FRANCAIS"&amp;CHAR(10)&amp;"Rédaction",IF('EDT-1niveau'!E158="V","FRANCAIS"&amp;CHAR(10)&amp;"Vocabulaire",IF('EDT-1niveau'!E158="LO","FRANCAIS"&amp;CHAR(10)&amp;"Langage oral",IF('EDT-1niveau'!E158="LE","FRANCAIS"&amp;CHAR(10)&amp;"Lect-Ecrit",IF('EDT-1niveau'!E158="CM","MATHEMATIQUES"&amp;CHAR(10)&amp;"Calcul mental",IF('EDT-1niveau'!E158="OGD","MATHEMATIQUES"&amp;CHAR(10)&amp;"Org. et gestion des données",IF('EDT-1niveau'!E158="Geom","MATHEMATIQUES"&amp;CHAR(10)&amp;"Géométrie",IF('EDT-1niveau'!E158="NC","MATHEMATIQUES"&amp;CHAR(10)&amp;"Nombres et calcul",IF('EDT-1niveau'!E158="GM","MATHEMATIQUES"&amp;CHAR(10)&amp;"Grand. et mes.",IF('EDT-1niveau'!E158="S","Sciences exp. et technologie",IF('EDT-1niveau'!E158="H","CULT. HUMANISTE"&amp;CHAR(10)&amp;"Histoire",IF('EDT-1niveau'!E158="Geo","CULT. HUMANISTE"&amp;CHAR(10)&amp;"Géographie",IF('EDT-1niveau'!E158="EMC","CULT. HUMANISTE"&amp;CHAR(10)&amp;"Enseig. mor. et civ.",IF('EDT-1niveau'!E158="EPS","Educ. phys. et sportive",IF('EDT-1niveau'!E158="PA","Pratiques artistiques",IF('EDT-1niveau'!E158="EM","PRAT. ARTIST."&amp;CHAR(10)&amp;"Educ. musicale",IF('EDT-1niveau'!E158="AV","PRAT. ARTIST."&amp;CHAR(10)&amp;"Arts visuels",IF('EDT-1niveau'!E158="HDA","Hist. des arts",IF('EDT-1niveau'!E158="DDM","DECOUV. DU MONDE",IF('EDT-1niveau'!E158="LV","Langue vivante",IF('EDT-1niveau'!E158="APC","Activ. pédag. complémentaires",""))))))))))))))))))))))))))))))</f>
        <v/>
      </c>
      <c r="M154" s="14"/>
      <c r="N154" s="101"/>
      <c r="O154" s="14" t="str">
        <f>IF('EDT-1niveau'!F158="O","FRANCAIS"&amp;CHAR(10)&amp;"Orthographe",IF('EDT-1niveau'!F158="rec","RECREATION",IF('EDT-1niveau'!F158="p","Pause méridienne",IF('EDT-1niveau'!F158="G","FRANCAIS"&amp;CHAR(10)&amp;"Grammaire",IF('EDT-1niveau'!F158="E","FRANCAIS"&amp;CHAR(10)&amp;"Ecriture",IF('EDT-1niveau'!F158="M","MATHEMATIQUES",IF('EDT-1niveau'!F158="F","FRANCAIS",IF('EDT-1niveau'!F158="LC","FRANCAIS"&amp;CHAR(10)&amp;"Lecture et comp. de l'écrit",IF('EDT-1niveau'!F158="CLA","FRANCAIS"&amp;CHAR(10)&amp;"Culture littéraire et artistique",IF('EDT-1niveau'!F158="LO","FRANCAIS"&amp;CHAR(10)&amp;"Langage oral",IF('EDT-1niveau'!F158="L","FRANCAIS"&amp;CHAR(10)&amp;"Lexique",IF('EDT-1niveau'!F158="CM","MATHEMATIQUES"&amp;CHAR(10)&amp;"Calcul mental",IF('EDT-1niveau'!F158="GM","MATHEMATIQUES"&amp;CHAR(10)&amp;"Grandeurs et mesures",IF('EDT-1niveau'!F158="NC","MATHEMATIQUES"&amp;CHAR(10)&amp;"Nombres et calculs",IF('EDT-1niveau'!F158="EG","MATHEMATIQUES"&amp;CHAR(10)&amp;"Espace et Géométrie",IF('EDT-1niveau'!F158="S","Sciences et technologie",IF('EDT-1niveau'!F158="H","Histoire",IF('EDT-1niveau'!F158="Geo","Géographie",IF('EDT-1niveau'!F158="EMC","Enseig. mor. et civ.",IF('EDT-1niveau'!F158="EPS","Educ. phys. et sportive",IF('EDT-1niveau'!F158="EM","Educ. musicale",IF('EDT-1niveau'!F158="APV","Arts plastiques et visuels",IF('EDT-1niveau'!F158="HDA","Hist. des arts",IF('EDT-1niveau'!F158="QM","Questionner le monde",IF('EDT-1niveau'!F158="LV","Langue vivante",IF('EDT-1niveau'!F158="APC","Activ. pédag. complémentaires",""))))))))))))))))))))))))))</f>
        <v/>
      </c>
      <c r="P154" s="14"/>
      <c r="Q154" s="32"/>
      <c r="S154" s="19"/>
    </row>
    <row r="155" spans="1:19" x14ac:dyDescent="0.3">
      <c r="A155" s="40"/>
      <c r="B155" s="101"/>
      <c r="C155" s="14" t="str">
        <f>IF('EDT-1niveau'!B159="O","FRANCAIS"&amp;CHAR(10)&amp;"Orthographe",IF('EDT-1niveau'!B159="rec","RECREATION",IF('EDT-1niveau'!B159="p","Pause méridienne",IF('EDT-1niveau'!B159="G","FRANCAIS"&amp;CHAR(10)&amp;"Grammaire",IF('EDT-1niveau'!B159="E","FRANCAIS"&amp;CHAR(10)&amp;"Ecriture",IF('EDT-1niveau'!B159="M","MATHEMATIQUES",IF('EDT-1niveau'!B159="F","FRANCAIS",IF('EDT-1niveau'!B159="LEC","FRANCAIS"&amp;CHAR(10)&amp;"Lecture",IF('EDT-1niveau'!B159="LIT","FRANCAIS"&amp;CHAR(10)&amp;"Littérature",IF('EDT-1niveau'!B159="R","FRANCAIS"&amp;CHAR(10)&amp;"Rédaction",IF('EDT-1niveau'!B159="V","FRANCAIS"&amp;CHAR(10)&amp;"Vocabulaire",IF('EDT-1niveau'!B159="LO","FRANCAIS"&amp;CHAR(10)&amp;"Langage oral",IF('EDT-1niveau'!B159="LE","FRANCAIS"&amp;CHAR(10)&amp;"Lect-Ecrit",IF('EDT-1niveau'!B159="CM","MATHEMATIQUES"&amp;CHAR(10)&amp;"Calcul mental",IF('EDT-1niveau'!B159="OGD","MATHEMATIQUES"&amp;CHAR(10)&amp;"Org. et gestion des données",IF('EDT-1niveau'!B159="Geom","MATHEMATIQUES"&amp;CHAR(10)&amp;"Géométrie",IF('EDT-1niveau'!B159="NC","MATHEMATIQUES"&amp;CHAR(10)&amp;"Nombres et calcul",IF('EDT-1niveau'!B159="GM","MATHEMATIQUES"&amp;CHAR(10)&amp;"Grand. et mes.",IF('EDT-1niveau'!B159="S","Sciences exp. et technologie",IF('EDT-1niveau'!B159="H","CULT. HUMANISTE"&amp;CHAR(10)&amp;"Histoire",IF('EDT-1niveau'!B159="Geo","CULT. HUMANISTE"&amp;CHAR(10)&amp;"Géographie",IF('EDT-1niveau'!B159="EMC","CULT. HUMANISTE"&amp;CHAR(10)&amp;"Enseig. mor. et civ.",IF('EDT-1niveau'!B159="EPS","Educ. phys. et sportive",IF('EDT-1niveau'!B159="PA","Pratiques artistiques",IF('EDT-1niveau'!B159="EM","PRAT. ARTIST."&amp;CHAR(10)&amp;"Educ. musicale",IF('EDT-1niveau'!B159="AV","PRAT. ARTIST."&amp;CHAR(10)&amp;"Arts visuels",IF('EDT-1niveau'!B159="HDA","Hist. des arts",IF('EDT-1niveau'!B159="DDM","DECOUV. DU MONDE",IF('EDT-1niveau'!B159="LV","Langue vivante",IF('EDT-1niveau'!B159="APC","Activ. pédag. complémentaires",""))))))))))))))))))))))))))))))</f>
        <v/>
      </c>
      <c r="D155" s="14"/>
      <c r="E155" s="101"/>
      <c r="F155" s="14" t="str">
        <f>IF('EDT-1niveau'!C159="O","FRANCAIS"&amp;CHAR(10)&amp;"Orthographe",IF('EDT-1niveau'!C159="rec","RECREATION",IF('EDT-1niveau'!C159="p","Pause méridienne",IF('EDT-1niveau'!C159="E","FRANCAIS"&amp;CHAR(10)&amp;"Ecriture",IF('EDT-1niveau'!C159="G","FRANCAIS"&amp;CHAR(10)&amp;"Grammaire",IF('EDT-1niveau'!C159="F","FRANCAIS",IF('EDT-1niveau'!C159="LEC","FRANCAIS"&amp;CHAR(10)&amp;"Lecture",IF('EDT-1niveau'!C159="M","MATHEMATIQUES",IF('EDT-1niveau'!C159="LIT","FRANCAIS"&amp;CHAR(10)&amp;"Littérature",IF('EDT-1niveau'!C159="R","FRANCAIS"&amp;CHAR(10)&amp;"Rédaction",IF('EDT-1niveau'!C159="V","FRANCAIS"&amp;CHAR(10)&amp;"Vocabulaire",IF('EDT-1niveau'!C159="LO","FRANCAIS"&amp;CHAR(10)&amp;"Langage oral",IF('EDT-1niveau'!C159="LE","FRANCAIS"&amp;CHAR(10)&amp;"Lect-Ecrit",IF('EDT-1niveau'!C159="CM","MATHEMATIQUES"&amp;CHAR(10)&amp;"Calcul mental",IF('EDT-1niveau'!C159="OGD","MATHEMATIQUES"&amp;CHAR(10)&amp;"Org. et gestion des données",IF('EDT-1niveau'!C159="Geom","MATHEMATIQUES"&amp;CHAR(10)&amp;"Géométrie",IF('EDT-1niveau'!C159="NC","MATHEMATIQUES"&amp;CHAR(10)&amp;"Nombres et calcul",IF('EDT-1niveau'!C159="GM","MATHEMATIQUES"&amp;CHAR(10)&amp;"Grand. et mes.",IF('EDT-1niveau'!C159="S","Sciences exp. et technologie",IF('EDT-1niveau'!C159="H","CULT. HUMANISTE"&amp;CHAR(10)&amp;"Histoire",IF('EDT-1niveau'!C159="Geo","CULT. HUMANISTE"&amp;CHAR(10)&amp;"Géographie",IF('EDT-1niveau'!C159="EMC","CULT. HUMANISTE"&amp;CHAR(10)&amp;"Enseig. mor. et civ.",IF('EDT-1niveau'!C159="EPS","Educ. phys. et sportive",IF('EDT-1niveau'!C159="PA","Pratiques artistiques",IF('EDT-1niveau'!C159="EM","PRAT. ARTIST."&amp;CHAR(10)&amp;"Educ. musicale",IF('EDT-1niveau'!C159="AV","PRAT. ARTIST."&amp;CHAR(10)&amp;"Arts visuels",IF('EDT-1niveau'!C159="HDA","Hist. des arts",IF('EDT-1niveau'!C159="DDM","DECOUV. DU MONDE",IF('EDT-1niveau'!C159="LV","Langue vivante",IF('EDT-1niveau'!C159="APC","Activ. pédag. complémentaires",""))))))))))))))))))))))))))))))</f>
        <v/>
      </c>
      <c r="G155" s="14"/>
      <c r="H155" s="101"/>
      <c r="I155" s="14" t="str">
        <f>IF('EDT-1niveau'!D159="O","FRANCAIS"&amp;CHAR(10)&amp;"Orthographe",IF('EDT-1niveau'!D159="rec","RECREATION",IF('EDT-1niveau'!D159="p","Pause méridienne",IF('EDT-1niveau'!D159="G","FRANCAIS"&amp;CHAR(10)&amp;"Grammaire",IF('EDT-1niveau'!D159="E","FRANCAIS"&amp;CHAR(10)&amp;"Ecriture",IF('EDT-1niveau'!D159="LEC","FRANCAIS"&amp;CHAR(10)&amp;"Lecture",IF('EDT-1niveau'!D159="F","FRANCAIS",IF('EDT-1niveau'!D159="LIT","FRANCAIS"&amp;CHAR(10)&amp;"Littérature",IF('EDT-1niveau'!D159="M","MATHEMATIQUES",IF('EDT-1niveau'!D159="R","FRANCAIS"&amp;CHAR(10)&amp;"Rédaction",IF('EDT-1niveau'!D159="V","FRANCAIS"&amp;CHAR(10)&amp;"Vocabulaire",IF('EDT-1niveau'!D159="LO","FRANCAIS"&amp;CHAR(10)&amp;"Langage oral",IF('EDT-1niveau'!D159="LE","FRANCAIS"&amp;CHAR(10)&amp;"Lect-Ecrit",IF('EDT-1niveau'!D159="CM","MATHEMATIQUES"&amp;CHAR(10)&amp;"Calcul mental",IF('EDT-1niveau'!D159="OGD","MATHEMATIQUES"&amp;CHAR(10)&amp;"Org. et gestion des données",IF('EDT-1niveau'!D159="Geom","MATHEMATIQUES"&amp;CHAR(10)&amp;"Géométrie",IF('EDT-1niveau'!D159="NC","MATHEMATIQUES"&amp;CHAR(10)&amp;"Nombres et calcul",IF('EDT-1niveau'!D159="GM","MATHEMATIQUES"&amp;CHAR(10)&amp;"Grand. et mes.",IF('EDT-1niveau'!D159="S","Sciences exp. et technologie",IF('EDT-1niveau'!D159="H","CULT. HUMANISTE"&amp;CHAR(10)&amp;"Histoire",IF('EDT-1niveau'!D159="Geo","CULT. HUMANISTE"&amp;CHAR(10)&amp;"Géographie",IF('EDT-1niveau'!D159="EMC","CULT. HUMANISTE"&amp;CHAR(10)&amp;"Enseig. mor. et civ.",IF('EDT-1niveau'!D159="EPS","Educ. phys. et sportive",IF('EDT-1niveau'!D159="PA","Pratiques artistiques",IF('EDT-1niveau'!D159="EM","PRAT. ARTIST."&amp;CHAR(10)&amp;"Educ. musicale",IF('EDT-1niveau'!D159="AV","PRAT. ARTIST."&amp;CHAR(10)&amp;"Arts visuels",IF('EDT-1niveau'!D159="HDA","Hist. des arts",IF('EDT-1niveau'!D159="DDM","DECOUV. DU MONDE",IF('EDT-1niveau'!D159="LV","Langue vivante",IF('EDT-1niveau'!D159="APC","Activ. pédag. complémentaires",""))))))))))))))))))))))))))))))</f>
        <v/>
      </c>
      <c r="J155" s="14"/>
      <c r="K155" s="101"/>
      <c r="L155" s="14" t="str">
        <f>IF('EDT-1niveau'!E159="O","FRANCAIS"&amp;CHAR(10)&amp;"Orthographe",IF('EDT-1niveau'!E159="rec","RECREATION",IF('EDT-1niveau'!E159="p","Pause méridienne",IF('EDT-1niveau'!E159="G","FRANCAIS"&amp;CHAR(10)&amp;"Grammaire",IF('EDT-1niveau'!E159="E","FRANCAIS"&amp;CHAR(10)&amp;"Ecriture",IF('EDT-1niveau'!E159="LEC","FRANCAIS"&amp;CHAR(10)&amp;"Lecture",IF('EDT-1niveau'!E159="LIT","FRANCAIS"&amp;CHAR(10)&amp;"Littérature",IF('EDT-1niveau'!E159="F","FRANCAIS",IF('EDT-1niveau'!E159="M","MATHEMATIQUES",IF('EDT-1niveau'!E159="R","FRANCAIS"&amp;CHAR(10)&amp;"Rédaction",IF('EDT-1niveau'!E159="V","FRANCAIS"&amp;CHAR(10)&amp;"Vocabulaire",IF('EDT-1niveau'!E159="LO","FRANCAIS"&amp;CHAR(10)&amp;"Langage oral",IF('EDT-1niveau'!E159="LE","FRANCAIS"&amp;CHAR(10)&amp;"Lect-Ecrit",IF('EDT-1niveau'!E159="CM","MATHEMATIQUES"&amp;CHAR(10)&amp;"Calcul mental",IF('EDT-1niveau'!E159="OGD","MATHEMATIQUES"&amp;CHAR(10)&amp;"Org. et gestion des données",IF('EDT-1niveau'!E159="Geom","MATHEMATIQUES"&amp;CHAR(10)&amp;"Géométrie",IF('EDT-1niveau'!E159="NC","MATHEMATIQUES"&amp;CHAR(10)&amp;"Nombres et calcul",IF('EDT-1niveau'!E159="GM","MATHEMATIQUES"&amp;CHAR(10)&amp;"Grand. et mes.",IF('EDT-1niveau'!E159="S","Sciences exp. et technologie",IF('EDT-1niveau'!E159="H","CULT. HUMANISTE"&amp;CHAR(10)&amp;"Histoire",IF('EDT-1niveau'!E159="Geo","CULT. HUMANISTE"&amp;CHAR(10)&amp;"Géographie",IF('EDT-1niveau'!E159="EMC","CULT. HUMANISTE"&amp;CHAR(10)&amp;"Enseig. mor. et civ.",IF('EDT-1niveau'!E159="EPS","Educ. phys. et sportive",IF('EDT-1niveau'!E159="PA","Pratiques artistiques",IF('EDT-1niveau'!E159="EM","PRAT. ARTIST."&amp;CHAR(10)&amp;"Educ. musicale",IF('EDT-1niveau'!E159="AV","PRAT. ARTIST."&amp;CHAR(10)&amp;"Arts visuels",IF('EDT-1niveau'!E159="HDA","Hist. des arts",IF('EDT-1niveau'!E159="DDM","DECOUV. DU MONDE",IF('EDT-1niveau'!E159="LV","Langue vivante",IF('EDT-1niveau'!E159="APC","Activ. pédag. complémentaires",""))))))))))))))))))))))))))))))</f>
        <v/>
      </c>
      <c r="M155" s="14"/>
      <c r="N155" s="101"/>
      <c r="O155" s="14" t="str">
        <f>IF('EDT-1niveau'!F159="O","FRANCAIS"&amp;CHAR(10)&amp;"Orthographe",IF('EDT-1niveau'!F159="rec","RECREATION",IF('EDT-1niveau'!F159="p","Pause méridienne",IF('EDT-1niveau'!F159="G","FRANCAIS"&amp;CHAR(10)&amp;"Grammaire",IF('EDT-1niveau'!F159="E","FRANCAIS"&amp;CHAR(10)&amp;"Ecriture",IF('EDT-1niveau'!F159="M","MATHEMATIQUES",IF('EDT-1niveau'!F159="F","FRANCAIS",IF('EDT-1niveau'!F159="LC","FRANCAIS"&amp;CHAR(10)&amp;"Lecture et comp. de l'écrit",IF('EDT-1niveau'!F159="CLA","FRANCAIS"&amp;CHAR(10)&amp;"Culture littéraire et artistique",IF('EDT-1niveau'!F159="LO","FRANCAIS"&amp;CHAR(10)&amp;"Langage oral",IF('EDT-1niveau'!F159="L","FRANCAIS"&amp;CHAR(10)&amp;"Lexique",IF('EDT-1niveau'!F159="CM","MATHEMATIQUES"&amp;CHAR(10)&amp;"Calcul mental",IF('EDT-1niveau'!F159="GM","MATHEMATIQUES"&amp;CHAR(10)&amp;"Grandeurs et mesures",IF('EDT-1niveau'!F159="NC","MATHEMATIQUES"&amp;CHAR(10)&amp;"Nombres et calculs",IF('EDT-1niveau'!F159="EG","MATHEMATIQUES"&amp;CHAR(10)&amp;"Espace et Géométrie",IF('EDT-1niveau'!F159="S","Sciences et technologie",IF('EDT-1niveau'!F159="H","Histoire",IF('EDT-1niveau'!F159="Geo","Géographie",IF('EDT-1niveau'!F159="EMC","Enseig. mor. et civ.",IF('EDT-1niveau'!F159="EPS","Educ. phys. et sportive",IF('EDT-1niveau'!F159="EM","Educ. musicale",IF('EDT-1niveau'!F159="APV","Arts plastiques et visuels",IF('EDT-1niveau'!F159="HDA","Hist. des arts",IF('EDT-1niveau'!F159="QM","Questionner le monde",IF('EDT-1niveau'!F159="LV","Langue vivante",IF('EDT-1niveau'!F159="APC","Activ. pédag. complémentaires",""))))))))))))))))))))))))))</f>
        <v/>
      </c>
      <c r="P155" s="14"/>
      <c r="Q155" s="32"/>
      <c r="S155" s="19"/>
    </row>
    <row r="156" spans="1:19" x14ac:dyDescent="0.3">
      <c r="A156" s="40"/>
      <c r="B156" s="101"/>
      <c r="C156" s="14" t="str">
        <f>IF('EDT-1niveau'!B160="O","FRANCAIS"&amp;CHAR(10)&amp;"Orthographe",IF('EDT-1niveau'!B160="rec","RECREATION",IF('EDT-1niveau'!B160="p","Pause méridienne",IF('EDT-1niveau'!B160="G","FRANCAIS"&amp;CHAR(10)&amp;"Grammaire",IF('EDT-1niveau'!B160="E","FRANCAIS"&amp;CHAR(10)&amp;"Ecriture",IF('EDT-1niveau'!B160="M","MATHEMATIQUES",IF('EDT-1niveau'!B160="F","FRANCAIS",IF('EDT-1niveau'!B160="LEC","FRANCAIS"&amp;CHAR(10)&amp;"Lecture",IF('EDT-1niveau'!B160="LIT","FRANCAIS"&amp;CHAR(10)&amp;"Littérature",IF('EDT-1niveau'!B160="R","FRANCAIS"&amp;CHAR(10)&amp;"Rédaction",IF('EDT-1niveau'!B160="V","FRANCAIS"&amp;CHAR(10)&amp;"Vocabulaire",IF('EDT-1niveau'!B160="LO","FRANCAIS"&amp;CHAR(10)&amp;"Langage oral",IF('EDT-1niveau'!B160="LE","FRANCAIS"&amp;CHAR(10)&amp;"Lect-Ecrit",IF('EDT-1niveau'!B160="CM","MATHEMATIQUES"&amp;CHAR(10)&amp;"Calcul mental",IF('EDT-1niveau'!B160="OGD","MATHEMATIQUES"&amp;CHAR(10)&amp;"Org. et gestion des données",IF('EDT-1niveau'!B160="Geom","MATHEMATIQUES"&amp;CHAR(10)&amp;"Géométrie",IF('EDT-1niveau'!B160="NC","MATHEMATIQUES"&amp;CHAR(10)&amp;"Nombres et calcul",IF('EDT-1niveau'!B160="GM","MATHEMATIQUES"&amp;CHAR(10)&amp;"Grand. et mes.",IF('EDT-1niveau'!B160="S","Sciences exp. et technologie",IF('EDT-1niveau'!B160="H","CULT. HUMANISTE"&amp;CHAR(10)&amp;"Histoire",IF('EDT-1niveau'!B160="Geo","CULT. HUMANISTE"&amp;CHAR(10)&amp;"Géographie",IF('EDT-1niveau'!B160="EMC","CULT. HUMANISTE"&amp;CHAR(10)&amp;"Enseig. mor. et civ.",IF('EDT-1niveau'!B160="EPS","Educ. phys. et sportive",IF('EDT-1niveau'!B160="PA","Pratiques artistiques",IF('EDT-1niveau'!B160="EM","PRAT. ARTIST."&amp;CHAR(10)&amp;"Educ. musicale",IF('EDT-1niveau'!B160="AV","PRAT. ARTIST."&amp;CHAR(10)&amp;"Arts visuels",IF('EDT-1niveau'!B160="HDA","Hist. des arts",IF('EDT-1niveau'!B160="DDM","DECOUV. DU MONDE",IF('EDT-1niveau'!B160="LV","Langue vivante",IF('EDT-1niveau'!B160="APC","Activ. pédag. complémentaires",""))))))))))))))))))))))))))))))</f>
        <v/>
      </c>
      <c r="D156" s="14"/>
      <c r="E156" s="101"/>
      <c r="F156" s="14" t="str">
        <f>IF('EDT-1niveau'!C160="O","FRANCAIS"&amp;CHAR(10)&amp;"Orthographe",IF('EDT-1niveau'!C160="rec","RECREATION",IF('EDT-1niveau'!C160="p","Pause méridienne",IF('EDT-1niveau'!C160="E","FRANCAIS"&amp;CHAR(10)&amp;"Ecriture",IF('EDT-1niveau'!C160="G","FRANCAIS"&amp;CHAR(10)&amp;"Grammaire",IF('EDT-1niveau'!C160="F","FRANCAIS",IF('EDT-1niveau'!C160="LEC","FRANCAIS"&amp;CHAR(10)&amp;"Lecture",IF('EDT-1niveau'!C160="M","MATHEMATIQUES",IF('EDT-1niveau'!C160="LIT","FRANCAIS"&amp;CHAR(10)&amp;"Littérature",IF('EDT-1niveau'!C160="R","FRANCAIS"&amp;CHAR(10)&amp;"Rédaction",IF('EDT-1niveau'!C160="V","FRANCAIS"&amp;CHAR(10)&amp;"Vocabulaire",IF('EDT-1niveau'!C160="LO","FRANCAIS"&amp;CHAR(10)&amp;"Langage oral",IF('EDT-1niveau'!C160="LE","FRANCAIS"&amp;CHAR(10)&amp;"Lect-Ecrit",IF('EDT-1niveau'!C160="CM","MATHEMATIQUES"&amp;CHAR(10)&amp;"Calcul mental",IF('EDT-1niveau'!C160="OGD","MATHEMATIQUES"&amp;CHAR(10)&amp;"Org. et gestion des données",IF('EDT-1niveau'!C160="Geom","MATHEMATIQUES"&amp;CHAR(10)&amp;"Géométrie",IF('EDT-1niveau'!C160="NC","MATHEMATIQUES"&amp;CHAR(10)&amp;"Nombres et calcul",IF('EDT-1niveau'!C160="GM","MATHEMATIQUES"&amp;CHAR(10)&amp;"Grand. et mes.",IF('EDT-1niveau'!C160="S","Sciences exp. et technologie",IF('EDT-1niveau'!C160="H","CULT. HUMANISTE"&amp;CHAR(10)&amp;"Histoire",IF('EDT-1niveau'!C160="Geo","CULT. HUMANISTE"&amp;CHAR(10)&amp;"Géographie",IF('EDT-1niveau'!C160="EMC","CULT. HUMANISTE"&amp;CHAR(10)&amp;"Enseig. mor. et civ.",IF('EDT-1niveau'!C160="EPS","Educ. phys. et sportive",IF('EDT-1niveau'!C160="PA","Pratiques artistiques",IF('EDT-1niveau'!C160="EM","PRAT. ARTIST."&amp;CHAR(10)&amp;"Educ. musicale",IF('EDT-1niveau'!C160="AV","PRAT. ARTIST."&amp;CHAR(10)&amp;"Arts visuels",IF('EDT-1niveau'!C160="HDA","Hist. des arts",IF('EDT-1niveau'!C160="DDM","DECOUV. DU MONDE",IF('EDT-1niveau'!C160="LV","Langue vivante",IF('EDT-1niveau'!C160="APC","Activ. pédag. complémentaires",""))))))))))))))))))))))))))))))</f>
        <v/>
      </c>
      <c r="G156" s="14"/>
      <c r="H156" s="101"/>
      <c r="I156" s="14" t="str">
        <f>IF('EDT-1niveau'!D160="O","FRANCAIS"&amp;CHAR(10)&amp;"Orthographe",IF('EDT-1niveau'!D160="rec","RECREATION",IF('EDT-1niveau'!D160="p","Pause méridienne",IF('EDT-1niveau'!D160="G","FRANCAIS"&amp;CHAR(10)&amp;"Grammaire",IF('EDT-1niveau'!D160="E","FRANCAIS"&amp;CHAR(10)&amp;"Ecriture",IF('EDT-1niveau'!D160="LEC","FRANCAIS"&amp;CHAR(10)&amp;"Lecture",IF('EDT-1niveau'!D160="F","FRANCAIS",IF('EDT-1niveau'!D160="LIT","FRANCAIS"&amp;CHAR(10)&amp;"Littérature",IF('EDT-1niveau'!D160="M","MATHEMATIQUES",IF('EDT-1niveau'!D160="R","FRANCAIS"&amp;CHAR(10)&amp;"Rédaction",IF('EDT-1niveau'!D160="V","FRANCAIS"&amp;CHAR(10)&amp;"Vocabulaire",IF('EDT-1niveau'!D160="LO","FRANCAIS"&amp;CHAR(10)&amp;"Langage oral",IF('EDT-1niveau'!D160="LE","FRANCAIS"&amp;CHAR(10)&amp;"Lect-Ecrit",IF('EDT-1niveau'!D160="CM","MATHEMATIQUES"&amp;CHAR(10)&amp;"Calcul mental",IF('EDT-1niveau'!D160="OGD","MATHEMATIQUES"&amp;CHAR(10)&amp;"Org. et gestion des données",IF('EDT-1niveau'!D160="Geom","MATHEMATIQUES"&amp;CHAR(10)&amp;"Géométrie",IF('EDT-1niveau'!D160="NC","MATHEMATIQUES"&amp;CHAR(10)&amp;"Nombres et calcul",IF('EDT-1niveau'!D160="GM","MATHEMATIQUES"&amp;CHAR(10)&amp;"Grand. et mes.",IF('EDT-1niveau'!D160="S","Sciences exp. et technologie",IF('EDT-1niveau'!D160="H","CULT. HUMANISTE"&amp;CHAR(10)&amp;"Histoire",IF('EDT-1niveau'!D160="Geo","CULT. HUMANISTE"&amp;CHAR(10)&amp;"Géographie",IF('EDT-1niveau'!D160="EMC","CULT. HUMANISTE"&amp;CHAR(10)&amp;"Enseig. mor. et civ.",IF('EDT-1niveau'!D160="EPS","Educ. phys. et sportive",IF('EDT-1niveau'!D160="PA","Pratiques artistiques",IF('EDT-1niveau'!D160="EM","PRAT. ARTIST."&amp;CHAR(10)&amp;"Educ. musicale",IF('EDT-1niveau'!D160="AV","PRAT. ARTIST."&amp;CHAR(10)&amp;"Arts visuels",IF('EDT-1niveau'!D160="HDA","Hist. des arts",IF('EDT-1niveau'!D160="DDM","DECOUV. DU MONDE",IF('EDT-1niveau'!D160="LV","Langue vivante",IF('EDT-1niveau'!D160="APC","Activ. pédag. complémentaires",""))))))))))))))))))))))))))))))</f>
        <v/>
      </c>
      <c r="J156" s="14"/>
      <c r="K156" s="101"/>
      <c r="L156" s="14" t="str">
        <f>IF('EDT-1niveau'!E160="O","FRANCAIS"&amp;CHAR(10)&amp;"Orthographe",IF('EDT-1niveau'!E160="rec","RECREATION",IF('EDT-1niveau'!E160="p","Pause méridienne",IF('EDT-1niveau'!E160="G","FRANCAIS"&amp;CHAR(10)&amp;"Grammaire",IF('EDT-1niveau'!E160="E","FRANCAIS"&amp;CHAR(10)&amp;"Ecriture",IF('EDT-1niveau'!E160="LEC","FRANCAIS"&amp;CHAR(10)&amp;"Lecture",IF('EDT-1niveau'!E160="LIT","FRANCAIS"&amp;CHAR(10)&amp;"Littérature",IF('EDT-1niveau'!E160="M","MATHEMATIQUES",IF('EDT-1niveau'!E160="R","FRANCAIS"&amp;CHAR(10)&amp;"Rédaction",IF('EDT-1niveau'!E160="V","FRANCAIS"&amp;CHAR(10)&amp;"Vocabulaire",IF('EDT-1niveau'!E160="LO","FRANCAIS"&amp;CHAR(10)&amp;"Langage oral",IF('EDT-1niveau'!E160="LE","FRANCAIS"&amp;CHAR(10)&amp;"Lect-Ecrit",IF('EDT-1niveau'!E160="CM","MATHEMATIQUES"&amp;CHAR(10)&amp;"Calcul mental",IF('EDT-1niveau'!E160="OGD","MATHEMATIQUES"&amp;CHAR(10)&amp;"Org. et gestion des données",IF('EDT-1niveau'!E160="Geom","MATHEMATIQUES"&amp;CHAR(10)&amp;"Géométrie",IF('EDT-1niveau'!E160="NC","MATHEMATIQUES"&amp;CHAR(10)&amp;"Nombres et calcul",IF('EDT-1niveau'!E160="GM","MATHEMATIQUES"&amp;CHAR(10)&amp;"Grand. et mes.",IF('EDT-1niveau'!E160="S","Sciences exp. et technologie",IF('EDT-1niveau'!E160="H","CULT. HUMANISTE"&amp;CHAR(10)&amp;"Histoire",IF('EDT-1niveau'!E160="Geo","CULT. HUMANISTE"&amp;CHAR(10)&amp;"Géographie",IF('EDT-1niveau'!E160="EMC","CULT. HUMANISTE"&amp;CHAR(10)&amp;"Enseig. mor. et civ.",IF('EDT-1niveau'!E160="EPS","Educ. phys. et sportive",IF('EDT-1niveau'!E160="PA","Pratiques artistiques",IF('EDT-1niveau'!E160="EM","PRAT. ARTIST."&amp;CHAR(10)&amp;"Educ. musicale",IF('EDT-1niveau'!E160="AV","PRAT. ARTIST."&amp;CHAR(10)&amp;"Arts visuels",IF('EDT-1niveau'!E160="HDA","Hist. des arts",IF('EDT-1niveau'!E160="DDM","DECOUV. DU MONDE",IF('EDT-1niveau'!E160="LV","Langue vivante",IF('EDT-1niveau'!E160="APC","Activ. pédag. complémentaires","")))))))))))))))))))))))))))))</f>
        <v/>
      </c>
      <c r="M156" s="14"/>
      <c r="N156" s="101"/>
      <c r="O156" s="14" t="str">
        <f>IF('EDT-1niveau'!F160="O","FRANCAIS"&amp;CHAR(10)&amp;"Orthographe",IF('EDT-1niveau'!F160="rec","RECREATION",IF('EDT-1niveau'!F160="p","Pause méridienne",IF('EDT-1niveau'!F160="G","FRANCAIS"&amp;CHAR(10)&amp;"Grammaire",IF('EDT-1niveau'!F160="E","FRANCAIS"&amp;CHAR(10)&amp;"Ecriture",IF('EDT-1niveau'!F160="M","MATHEMATIQUES",IF('EDT-1niveau'!F160="F","FRANCAIS",IF('EDT-1niveau'!F160="LC","FRANCAIS"&amp;CHAR(10)&amp;"Lecture et comp. de l'écrit",IF('EDT-1niveau'!F160="CLA","FRANCAIS"&amp;CHAR(10)&amp;"Culture littéraire et artistique",IF('EDT-1niveau'!F160="LO","FRANCAIS"&amp;CHAR(10)&amp;"Langage oral",IF('EDT-1niveau'!F160="L","FRANCAIS"&amp;CHAR(10)&amp;"Lexique",IF('EDT-1niveau'!F160="CM","MATHEMATIQUES"&amp;CHAR(10)&amp;"Calcul mental",IF('EDT-1niveau'!F160="GM","MATHEMATIQUES"&amp;CHAR(10)&amp;"Grandeurs et mesures",IF('EDT-1niveau'!F160="NC","MATHEMATIQUES"&amp;CHAR(10)&amp;"Nombres et calculs",IF('EDT-1niveau'!F160="EG","MATHEMATIQUES"&amp;CHAR(10)&amp;"Espace et Géométrie",IF('EDT-1niveau'!F160="S","Sciences et technologie",IF('EDT-1niveau'!F160="H","Histoire",IF('EDT-1niveau'!F160="Geo","Géographie",IF('EDT-1niveau'!F160="EMC","Enseig. mor. et civ.",IF('EDT-1niveau'!F160="EPS","Educ. phys. et sportive",IF('EDT-1niveau'!F160="EM","Educ. musicale",IF('EDT-1niveau'!F160="APV","Arts plastiques et visuels",IF('EDT-1niveau'!F160="HDA","Hist. des arts",IF('EDT-1niveau'!F160="QM","Questionner le monde",IF('EDT-1niveau'!F160="LV","Langue vivante",IF('EDT-1niveau'!F160="APC","Activ. pédag. complémentaires",""))))))))))))))))))))))))))</f>
        <v/>
      </c>
      <c r="P156" s="14"/>
      <c r="Q156" s="32"/>
      <c r="S156" s="19"/>
    </row>
    <row r="157" spans="1:19" x14ac:dyDescent="0.3">
      <c r="A157" s="40"/>
      <c r="B157" s="101"/>
      <c r="C157" s="14"/>
      <c r="D157" s="14"/>
      <c r="E157" s="101"/>
      <c r="F157" s="14"/>
      <c r="G157" s="14"/>
      <c r="H157" s="101"/>
      <c r="I157" s="14" t="str">
        <f>IF('EDT-1niveau'!D161="O","FRANCAIS"&amp;CHAR(10)&amp;"Orthographe",IF('EDT-1niveau'!D161="rec","RECREATION",IF('EDT-1niveau'!D161="p","Pause méridienne",IF('EDT-1niveau'!D161="G","FRANCAIS"&amp;CHAR(10)&amp;"Grammaire",IF('EDT-1niveau'!B161="E","FRANCAIS"&amp;CHAR(10)&amp;"Ecriture",IF('EDT-1niveau'!D161="LEC","FRANCAIS"&amp;CHAR(10)&amp;"Lecture",IF('EDT-1niveau'!D161="LIT","FRANCAIS"&amp;CHAR(10)&amp;"Littérature",IF('EDT-1niveau'!D161="R","FRANCAIS"&amp;CHAR(10)&amp;"Rédaction",IF('EDT-1niveau'!D161="V","FRANCAIS"&amp;CHAR(10)&amp;"Vocabulaire",IF('EDT-1niveau'!D161="LO","FRANCAIS"&amp;CHAR(10)&amp;"Langage oral",IF('EDT-1niveau'!D161="LE",K154,IF('EDT-1niveau'!D161="CM","MATHEMATIQUES"&amp;CHAR(10)&amp;"Calcul mental",IF('EDT-1niveau'!D161="OGD","MATHEMATIQUES"&amp;CHAR(10)&amp;"Org. et gestion des données",IF('EDT-1niveau'!D161="Geom","MATHEMATIQUES"&amp;CHAR(10)&amp;"Géométrie",IF('EDT-1niveau'!D161="NC","MATHEMATIQUES"&amp;CHAR(10)&amp;"Nombres et calcul",IF('EDT-1niveau'!D161="GM","MATHEMATIQUES"&amp;CHAR(10)&amp;"Grand. et mes.",IF('EDT-1niveau'!D161="S","Sciences exp. et technologie",IF('EDT-1niveau'!D161="H","CULT. HUMANISTE"&amp;CHAR(10)&amp;"Histoire",IF('EDT-1niveau'!D161="Geo","CULT. HUMANISTE"&amp;CHAR(10)&amp;"Géographie",IF('EDT-1niveau'!D161="ICM","CULT. HUMANISTE"&amp;CHAR(10)&amp;"Inst. civ. et morale",IF('EDT-1niveau'!D161="EPS","Educ. phys. et sportive",IF('EDT-1niveau'!D161="PA","Pratiques artistiques",IF('EDT-1niveau'!D161="EM","PRAT. ARTIST."&amp;CHAR(10)&amp;"Educ. musicale",IF('EDT-1niveau'!D161="AV","PRAT. ARTIST."&amp;CHAR(10)&amp;"Arts visuels",IF('EDT-1niveau'!D161="HDA","Hist. des arts",IF('EDT-1niveau'!D161="DDM","DECOUV. DU MONDE",IF('EDT-1niveau'!D161="LV","Langue vivante",IF('EDT-1niveau'!D161="APC","Activ. pédag. complémentaires",""))))))))))))))))))))))))))))</f>
        <v/>
      </c>
      <c r="J157" s="14"/>
      <c r="K157" s="101"/>
      <c r="L157" s="14"/>
      <c r="M157" s="14"/>
      <c r="N157" s="101"/>
      <c r="O157" s="14" t="str">
        <f>IF('EDT-1niveau'!F161="O","FRANCAIS"&amp;CHAR(10)&amp;"Orthographe",IF('EDT-1niveau'!F161="rec","RECREATION",IF('EDT-1niveau'!F161="p","Pause méridienne",IF('EDT-1niveau'!F161="G","FRANCAIS"&amp;CHAR(10)&amp;"Grammaire",IF('EDT-1niveau'!F161="E","FRANCAIS"&amp;CHAR(10)&amp;"Ecriture",IF('EDT-1niveau'!F161="M","MATHEMATIQUES",IF('EDT-1niveau'!F161="F","FRANCAIS",IF('EDT-1niveau'!F161="LC","FRANCAIS"&amp;CHAR(10)&amp;"Lecture et comp. de l'écrit",IF('EDT-1niveau'!F161="CLA","FRANCAIS"&amp;CHAR(10)&amp;"Culture littéraire et artistique",IF('EDT-1niveau'!F161="LO","FRANCAIS"&amp;CHAR(10)&amp;"Langage oral",IF('EDT-1niveau'!F161="L","FRANCAIS"&amp;CHAR(10)&amp;"Lexique",IF('EDT-1niveau'!F161="CM","MATHEMATIQUES"&amp;CHAR(10)&amp;"Calcul mental",IF('EDT-1niveau'!F161="GM","MATHEMATIQUES"&amp;CHAR(10)&amp;"Grandeurs et mesures",IF('EDT-1niveau'!F161="NC","MATHEMATIQUES"&amp;CHAR(10)&amp;"Nombres et calculs",IF('EDT-1niveau'!F161="EG","MATHEMATIQUES"&amp;CHAR(10)&amp;"Espace et Géométrie",IF('EDT-1niveau'!F161="S","Sciences et technologie",IF('EDT-1niveau'!F161="H","Histoire",IF('EDT-1niveau'!F161="Geo","Géographie",IF('EDT-1niveau'!F161="EMC","Enseig. mor. et civ.",IF('EDT-1niveau'!F161="EPS","Educ. phys. et sportive",IF('EDT-1niveau'!F161="EM","Educ. musicale",IF('EDT-1niveau'!F161="APV","Arts plastiques et visuels",IF('EDT-1niveau'!F161="HDA","Hist. des arts",IF('EDT-1niveau'!F161="QM","Questionner le monde",IF('EDT-1niveau'!F161="LV","Langue vivante",IF('EDT-1niveau'!F161="APC","Activ. pédag. complémentaires",""))))))))))))))))))))))))))</f>
        <v/>
      </c>
      <c r="P157" s="14"/>
      <c r="Q157" s="32"/>
      <c r="S157" s="19"/>
    </row>
    <row r="158" spans="1:19" x14ac:dyDescent="0.3">
      <c r="A158" s="40"/>
      <c r="B158" s="101"/>
      <c r="C158" s="14"/>
      <c r="D158" s="14"/>
      <c r="E158" s="101"/>
      <c r="F158" s="14"/>
      <c r="G158" s="14"/>
      <c r="H158" s="101"/>
      <c r="I158" s="14"/>
      <c r="J158" s="14"/>
      <c r="K158" s="101"/>
      <c r="L158" s="14"/>
      <c r="M158" s="14"/>
      <c r="N158" s="101"/>
      <c r="O158" s="14"/>
      <c r="P158" s="14"/>
      <c r="Q158" s="32"/>
      <c r="S158" s="19"/>
    </row>
    <row r="159" spans="1:19" x14ac:dyDescent="0.3">
      <c r="A159" s="40"/>
      <c r="B159" s="101"/>
      <c r="C159" s="14"/>
      <c r="D159" s="14"/>
      <c r="E159" s="101"/>
      <c r="F159" s="14"/>
      <c r="G159" s="14"/>
      <c r="H159" s="101"/>
      <c r="I159" s="14"/>
      <c r="J159" s="14"/>
      <c r="K159" s="101"/>
      <c r="L159" s="14"/>
      <c r="M159" s="14"/>
      <c r="N159" s="101"/>
      <c r="O159" s="14"/>
      <c r="P159" s="14"/>
      <c r="Q159" s="32"/>
      <c r="S159" s="19"/>
    </row>
    <row r="160" spans="1:19" x14ac:dyDescent="0.3">
      <c r="A160" s="40"/>
      <c r="B160" s="101"/>
      <c r="C160" s="14"/>
      <c r="D160" s="14"/>
      <c r="E160" s="101"/>
      <c r="F160" s="14"/>
      <c r="G160" s="14"/>
      <c r="H160" s="101"/>
      <c r="I160" s="14"/>
      <c r="J160" s="14"/>
      <c r="K160" s="101"/>
      <c r="L160" s="14"/>
      <c r="M160" s="14"/>
      <c r="N160" s="101"/>
      <c r="O160" s="14"/>
      <c r="P160" s="14"/>
      <c r="Q160" s="32"/>
      <c r="S160" s="19"/>
    </row>
    <row r="161" spans="1:19" x14ac:dyDescent="0.3">
      <c r="A161" s="40"/>
      <c r="B161" s="101"/>
      <c r="C161" s="14"/>
      <c r="D161" s="14"/>
      <c r="E161" s="101"/>
      <c r="F161" s="14"/>
      <c r="G161" s="14"/>
      <c r="H161" s="101"/>
      <c r="I161" s="14"/>
      <c r="J161" s="14"/>
      <c r="K161" s="101"/>
      <c r="L161" s="14"/>
      <c r="M161" s="14"/>
      <c r="N161" s="101"/>
      <c r="O161" s="14"/>
      <c r="P161" s="14"/>
      <c r="Q161" s="32"/>
      <c r="S161" s="19"/>
    </row>
    <row r="162" spans="1:19" x14ac:dyDescent="0.3">
      <c r="A162" s="40"/>
      <c r="B162" s="101"/>
      <c r="C162" s="14"/>
      <c r="D162" s="14"/>
      <c r="E162" s="101"/>
      <c r="F162" s="14"/>
      <c r="G162" s="14"/>
      <c r="H162" s="101"/>
      <c r="I162" s="14"/>
      <c r="J162" s="14"/>
      <c r="K162" s="101"/>
      <c r="L162" s="14"/>
      <c r="M162" s="14"/>
      <c r="N162" s="101"/>
      <c r="O162" s="14"/>
      <c r="P162" s="14"/>
      <c r="Q162" s="32"/>
      <c r="S162" s="19"/>
    </row>
    <row r="163" spans="1:19" x14ac:dyDescent="0.3">
      <c r="A163" s="40"/>
      <c r="B163" s="101"/>
      <c r="C163" s="14"/>
      <c r="D163" s="14"/>
      <c r="E163" s="101"/>
      <c r="F163" s="14"/>
      <c r="G163" s="14"/>
      <c r="H163" s="101"/>
      <c r="I163" s="14"/>
      <c r="J163" s="14"/>
      <c r="K163" s="101"/>
      <c r="L163" s="14"/>
      <c r="M163" s="14"/>
      <c r="N163" s="101"/>
      <c r="O163" s="14"/>
      <c r="P163" s="14"/>
      <c r="Q163" s="32"/>
      <c r="S163" s="19"/>
    </row>
    <row r="164" spans="1:19" x14ac:dyDescent="0.3">
      <c r="A164" s="40"/>
      <c r="B164" s="101"/>
      <c r="C164" s="14"/>
      <c r="D164" s="14"/>
      <c r="E164" s="101"/>
      <c r="F164" s="14"/>
      <c r="G164" s="14"/>
      <c r="H164" s="101"/>
      <c r="I164" s="14"/>
      <c r="J164" s="14"/>
      <c r="K164" s="101"/>
      <c r="L164" s="14"/>
      <c r="M164" s="14"/>
      <c r="N164" s="101"/>
      <c r="O164" s="14"/>
      <c r="P164" s="14"/>
      <c r="Q164" s="32"/>
      <c r="S164" s="19"/>
    </row>
    <row r="165" spans="1:19" x14ac:dyDescent="0.3">
      <c r="A165" s="40"/>
      <c r="B165" s="101"/>
      <c r="C165" s="14"/>
      <c r="D165" s="14"/>
      <c r="E165" s="101"/>
      <c r="F165" s="14"/>
      <c r="G165" s="14"/>
      <c r="H165" s="101"/>
      <c r="I165" s="14"/>
      <c r="J165" s="14"/>
      <c r="K165" s="101"/>
      <c r="L165" s="14"/>
      <c r="M165" s="14"/>
      <c r="N165" s="101"/>
      <c r="O165" s="14"/>
      <c r="P165" s="14"/>
      <c r="Q165" s="32"/>
      <c r="S165" s="19"/>
    </row>
    <row r="166" spans="1:19" x14ac:dyDescent="0.3">
      <c r="A166" s="40"/>
      <c r="B166" s="101"/>
      <c r="C166" s="14"/>
      <c r="D166" s="14"/>
      <c r="E166" s="101"/>
      <c r="F166" s="14"/>
      <c r="G166" s="14"/>
      <c r="H166" s="101"/>
      <c r="I166" s="14"/>
      <c r="J166" s="14"/>
      <c r="K166" s="101"/>
      <c r="L166" s="14"/>
      <c r="M166" s="14"/>
      <c r="N166" s="101"/>
      <c r="O166" s="14"/>
      <c r="P166" s="14"/>
      <c r="Q166" s="32"/>
      <c r="S166" s="19"/>
    </row>
    <row r="167" spans="1:19" x14ac:dyDescent="0.3">
      <c r="A167" s="40"/>
      <c r="B167" s="101"/>
      <c r="C167" s="14"/>
      <c r="D167" s="14"/>
      <c r="E167" s="101"/>
      <c r="F167" s="14"/>
      <c r="G167" s="14"/>
      <c r="H167" s="101"/>
      <c r="I167" s="14"/>
      <c r="J167" s="14"/>
      <c r="K167" s="101"/>
      <c r="L167" s="14"/>
      <c r="M167" s="14"/>
      <c r="N167" s="101"/>
      <c r="O167" s="14"/>
      <c r="P167" s="14"/>
      <c r="Q167" s="32"/>
      <c r="S167" s="19"/>
    </row>
    <row r="168" spans="1:19" x14ac:dyDescent="0.3">
      <c r="A168" s="40"/>
      <c r="B168" s="101"/>
      <c r="C168" s="14"/>
      <c r="D168" s="14"/>
      <c r="E168" s="101"/>
      <c r="F168" s="14"/>
      <c r="G168" s="14"/>
      <c r="H168" s="101"/>
      <c r="I168" s="14"/>
      <c r="J168" s="14"/>
      <c r="K168" s="101"/>
      <c r="L168" s="14"/>
      <c r="M168" s="14"/>
      <c r="N168" s="101"/>
      <c r="O168" s="14"/>
      <c r="P168" s="14"/>
      <c r="Q168" s="32"/>
      <c r="S168" s="19"/>
    </row>
    <row r="169" spans="1:19" x14ac:dyDescent="0.3">
      <c r="A169" s="40"/>
      <c r="B169" s="101"/>
      <c r="C169" s="14"/>
      <c r="D169" s="14"/>
      <c r="E169" s="101"/>
      <c r="F169" s="14"/>
      <c r="G169" s="14"/>
      <c r="H169" s="101"/>
      <c r="I169" s="14"/>
      <c r="J169" s="14"/>
      <c r="K169" s="101"/>
      <c r="L169" s="14"/>
      <c r="M169" s="14"/>
      <c r="N169" s="101"/>
      <c r="O169" s="14"/>
      <c r="P169" s="14"/>
      <c r="Q169" s="32"/>
      <c r="S169" s="19"/>
    </row>
    <row r="170" spans="1:19" x14ac:dyDescent="0.3">
      <c r="A170" s="40"/>
      <c r="B170" s="101"/>
      <c r="C170" s="14"/>
      <c r="D170" s="14"/>
      <c r="E170" s="101"/>
      <c r="F170" s="14"/>
      <c r="G170" s="14"/>
      <c r="H170" s="101"/>
      <c r="I170" s="14"/>
      <c r="J170" s="14"/>
      <c r="K170" s="101"/>
      <c r="L170" s="14"/>
      <c r="M170" s="14"/>
      <c r="N170" s="101"/>
      <c r="O170" s="14"/>
      <c r="P170" s="14"/>
      <c r="Q170" s="32"/>
      <c r="S170" s="19"/>
    </row>
    <row r="171" spans="1:19" x14ac:dyDescent="0.3">
      <c r="A171" s="40"/>
      <c r="B171" s="101"/>
      <c r="C171" s="14"/>
      <c r="D171" s="14"/>
      <c r="E171" s="101"/>
      <c r="F171" s="14"/>
      <c r="G171" s="14"/>
      <c r="H171" s="101"/>
      <c r="I171" s="14"/>
      <c r="J171" s="14"/>
      <c r="K171" s="101"/>
      <c r="L171" s="14"/>
      <c r="M171" s="14"/>
      <c r="N171" s="101"/>
      <c r="O171" s="14"/>
      <c r="P171" s="14"/>
      <c r="Q171" s="32"/>
      <c r="S171" s="19"/>
    </row>
    <row r="172" spans="1:19" x14ac:dyDescent="0.3">
      <c r="A172" s="40"/>
      <c r="B172" s="101"/>
      <c r="C172" s="14"/>
      <c r="D172" s="14"/>
      <c r="E172" s="101"/>
      <c r="F172" s="14"/>
      <c r="G172" s="14"/>
      <c r="H172" s="101"/>
      <c r="I172" s="14"/>
      <c r="J172" s="14"/>
      <c r="K172" s="101"/>
      <c r="L172" s="14"/>
      <c r="M172" s="14"/>
      <c r="N172" s="101"/>
      <c r="O172" s="14"/>
      <c r="P172" s="14"/>
      <c r="Q172" s="32"/>
      <c r="S172" s="19"/>
    </row>
    <row r="173" spans="1:19" x14ac:dyDescent="0.3">
      <c r="A173" s="40"/>
      <c r="B173" s="101"/>
      <c r="C173" s="14"/>
      <c r="D173" s="14"/>
      <c r="E173" s="101"/>
      <c r="F173" s="14"/>
      <c r="G173" s="14"/>
      <c r="H173" s="101"/>
      <c r="I173" s="14"/>
      <c r="J173" s="14"/>
      <c r="K173" s="101"/>
      <c r="L173" s="14"/>
      <c r="M173" s="14"/>
      <c r="N173" s="101"/>
      <c r="O173" s="14"/>
      <c r="P173" s="14"/>
      <c r="Q173" s="32"/>
      <c r="S173" s="19"/>
    </row>
    <row r="174" spans="1:19" x14ac:dyDescent="0.3">
      <c r="A174" s="40"/>
      <c r="B174" s="101"/>
      <c r="C174" s="14"/>
      <c r="D174" s="14"/>
      <c r="E174" s="101"/>
      <c r="F174" s="14"/>
      <c r="G174" s="14"/>
      <c r="H174" s="101"/>
      <c r="I174" s="14"/>
      <c r="J174" s="14"/>
      <c r="K174" s="101"/>
      <c r="L174" s="14"/>
      <c r="M174" s="14"/>
      <c r="N174" s="101"/>
      <c r="O174" s="14"/>
      <c r="P174" s="14"/>
      <c r="Q174" s="32"/>
      <c r="S174" s="19"/>
    </row>
    <row r="175" spans="1:19" x14ac:dyDescent="0.3">
      <c r="A175" s="40"/>
      <c r="B175" s="101"/>
      <c r="C175" s="14"/>
      <c r="D175" s="14"/>
      <c r="E175" s="101"/>
      <c r="F175" s="14"/>
      <c r="G175" s="14"/>
      <c r="H175" s="101"/>
      <c r="I175" s="14"/>
      <c r="J175" s="14"/>
      <c r="K175" s="101"/>
      <c r="L175" s="14"/>
      <c r="M175" s="14"/>
      <c r="N175" s="101"/>
      <c r="O175" s="14"/>
      <c r="P175" s="14"/>
      <c r="Q175" s="32"/>
      <c r="S175" s="19"/>
    </row>
    <row r="176" spans="1:19" x14ac:dyDescent="0.3">
      <c r="A176" s="40"/>
      <c r="B176" s="101"/>
      <c r="C176" s="14"/>
      <c r="D176" s="14"/>
      <c r="E176" s="101"/>
      <c r="F176" s="14"/>
      <c r="G176" s="14"/>
      <c r="H176" s="101"/>
      <c r="I176" s="14"/>
      <c r="J176" s="14"/>
      <c r="K176" s="101"/>
      <c r="L176" s="14"/>
      <c r="M176" s="14"/>
      <c r="N176" s="101"/>
      <c r="O176" s="14"/>
      <c r="P176" s="14"/>
      <c r="Q176" s="32"/>
      <c r="S176" s="19"/>
    </row>
    <row r="177" spans="1:19" x14ac:dyDescent="0.3">
      <c r="A177" s="40"/>
      <c r="B177" s="101"/>
      <c r="C177" s="14"/>
      <c r="D177" s="14"/>
      <c r="E177" s="101"/>
      <c r="F177" s="14"/>
      <c r="G177" s="14"/>
      <c r="H177" s="101"/>
      <c r="I177" s="14"/>
      <c r="J177" s="14"/>
      <c r="K177" s="101"/>
      <c r="L177" s="14"/>
      <c r="M177" s="14"/>
      <c r="N177" s="101"/>
      <c r="O177" s="14"/>
      <c r="P177" s="14"/>
      <c r="Q177" s="32"/>
      <c r="S177" s="19"/>
    </row>
    <row r="178" spans="1:19" x14ac:dyDescent="0.3">
      <c r="A178" s="40"/>
      <c r="B178" s="101"/>
      <c r="C178" s="14"/>
      <c r="D178" s="14"/>
      <c r="E178" s="101"/>
      <c r="F178" s="14"/>
      <c r="G178" s="14"/>
      <c r="H178" s="101"/>
      <c r="I178" s="14"/>
      <c r="J178" s="14"/>
      <c r="K178" s="101"/>
      <c r="L178" s="14"/>
      <c r="M178" s="14"/>
      <c r="N178" s="101"/>
      <c r="O178" s="14"/>
      <c r="P178" s="14"/>
      <c r="Q178" s="32"/>
      <c r="S178" s="19"/>
    </row>
    <row r="179" spans="1:19" x14ac:dyDescent="0.3">
      <c r="A179" s="40"/>
      <c r="B179" s="101"/>
      <c r="C179" s="14"/>
      <c r="D179" s="14"/>
      <c r="E179" s="101"/>
      <c r="F179" s="14"/>
      <c r="G179" s="14"/>
      <c r="H179" s="101"/>
      <c r="I179" s="14"/>
      <c r="J179" s="14"/>
      <c r="K179" s="101"/>
      <c r="L179" s="14"/>
      <c r="M179" s="14"/>
      <c r="N179" s="101"/>
      <c r="O179" s="14"/>
      <c r="P179" s="14"/>
      <c r="Q179" s="32"/>
      <c r="S179" s="19"/>
    </row>
    <row r="180" spans="1:19" x14ac:dyDescent="0.3">
      <c r="A180" s="40"/>
      <c r="B180" s="101"/>
      <c r="C180" s="14"/>
      <c r="D180" s="14"/>
      <c r="E180" s="101"/>
      <c r="F180" s="14"/>
      <c r="G180" s="14"/>
      <c r="H180" s="101"/>
      <c r="I180" s="14"/>
      <c r="J180" s="14"/>
      <c r="K180" s="101"/>
      <c r="L180" s="14"/>
      <c r="M180" s="14"/>
      <c r="N180" s="101"/>
      <c r="O180" s="14"/>
      <c r="P180" s="14"/>
      <c r="Q180" s="32"/>
      <c r="S180" s="19"/>
    </row>
    <row r="181" spans="1:19" x14ac:dyDescent="0.3">
      <c r="A181" s="40"/>
      <c r="B181" s="101"/>
      <c r="C181" s="14"/>
      <c r="D181" s="14"/>
      <c r="E181" s="101"/>
      <c r="F181" s="14"/>
      <c r="G181" s="14"/>
      <c r="H181" s="101"/>
      <c r="I181" s="14"/>
      <c r="J181" s="14"/>
      <c r="K181" s="101"/>
      <c r="L181" s="14"/>
      <c r="M181" s="14"/>
      <c r="N181" s="101"/>
      <c r="O181" s="14"/>
      <c r="P181" s="14"/>
      <c r="Q181" s="32"/>
      <c r="S181" s="19"/>
    </row>
    <row r="182" spans="1:19" x14ac:dyDescent="0.3">
      <c r="A182" s="40"/>
      <c r="B182" s="101"/>
      <c r="C182" s="14"/>
      <c r="D182" s="14"/>
      <c r="E182" s="101"/>
      <c r="F182" s="14"/>
      <c r="G182" s="14"/>
      <c r="H182" s="101"/>
      <c r="I182" s="14"/>
      <c r="J182" s="14"/>
      <c r="K182" s="101"/>
      <c r="L182" s="14"/>
      <c r="M182" s="14"/>
      <c r="N182" s="101"/>
      <c r="O182" s="14"/>
      <c r="P182" s="14"/>
      <c r="Q182" s="32"/>
      <c r="S182" s="19"/>
    </row>
    <row r="183" spans="1:19" x14ac:dyDescent="0.3">
      <c r="A183" s="40"/>
      <c r="B183" s="101"/>
      <c r="C183" s="14"/>
      <c r="D183" s="14"/>
      <c r="E183" s="101"/>
      <c r="F183" s="14"/>
      <c r="G183" s="14"/>
      <c r="H183" s="101"/>
      <c r="I183" s="14"/>
      <c r="J183" s="14"/>
      <c r="K183" s="101"/>
      <c r="L183" s="14"/>
      <c r="M183" s="14"/>
      <c r="N183" s="101"/>
      <c r="O183" s="14"/>
      <c r="P183" s="14"/>
      <c r="Q183" s="32"/>
      <c r="S183" s="19"/>
    </row>
    <row r="184" spans="1:19" x14ac:dyDescent="0.3">
      <c r="A184" s="40"/>
      <c r="B184" s="101"/>
      <c r="C184" s="14"/>
      <c r="D184" s="14"/>
      <c r="E184" s="101"/>
      <c r="F184" s="14"/>
      <c r="G184" s="14"/>
      <c r="H184" s="101"/>
      <c r="I184" s="14"/>
      <c r="J184" s="14"/>
      <c r="K184" s="101"/>
      <c r="L184" s="14"/>
      <c r="M184" s="14"/>
      <c r="N184" s="101"/>
      <c r="O184" s="14"/>
      <c r="P184" s="14"/>
      <c r="Q184" s="32"/>
      <c r="S184" s="19"/>
    </row>
    <row r="185" spans="1:19" x14ac:dyDescent="0.3">
      <c r="A185" s="40"/>
      <c r="B185" s="101"/>
      <c r="C185" s="14"/>
      <c r="D185" s="14"/>
      <c r="E185" s="101"/>
      <c r="F185" s="14"/>
      <c r="G185" s="14"/>
      <c r="H185" s="101"/>
      <c r="I185" s="14"/>
      <c r="J185" s="14"/>
      <c r="K185" s="101"/>
      <c r="L185" s="14"/>
      <c r="M185" s="14"/>
      <c r="N185" s="101"/>
      <c r="O185" s="14"/>
      <c r="P185" s="14"/>
      <c r="Q185" s="32"/>
      <c r="S185" s="19"/>
    </row>
    <row r="186" spans="1:19" x14ac:dyDescent="0.3">
      <c r="A186" s="40"/>
      <c r="B186" s="101"/>
      <c r="C186" s="14"/>
      <c r="D186" s="14"/>
      <c r="E186" s="101"/>
      <c r="F186" s="14"/>
      <c r="G186" s="14"/>
      <c r="H186" s="101"/>
      <c r="I186" s="14"/>
      <c r="J186" s="14"/>
      <c r="K186" s="101"/>
      <c r="L186" s="14"/>
      <c r="M186" s="14"/>
      <c r="N186" s="101"/>
      <c r="O186" s="14"/>
      <c r="P186" s="14"/>
      <c r="Q186" s="32"/>
      <c r="S186" s="19"/>
    </row>
    <row r="187" spans="1:19" x14ac:dyDescent="0.3">
      <c r="A187" s="40"/>
      <c r="B187" s="101"/>
      <c r="C187" s="14"/>
      <c r="D187" s="14"/>
      <c r="E187" s="101"/>
      <c r="F187" s="14"/>
      <c r="G187" s="14"/>
      <c r="H187" s="101"/>
      <c r="I187" s="14"/>
      <c r="J187" s="14"/>
      <c r="K187" s="101"/>
      <c r="L187" s="14"/>
      <c r="M187" s="14"/>
      <c r="N187" s="101"/>
      <c r="O187" s="14"/>
      <c r="P187" s="14"/>
      <c r="Q187" s="32"/>
      <c r="S187" s="19"/>
    </row>
    <row r="188" spans="1:19" x14ac:dyDescent="0.3">
      <c r="A188" s="40"/>
      <c r="B188" s="101"/>
      <c r="C188" s="14"/>
      <c r="D188" s="14"/>
      <c r="E188" s="101"/>
      <c r="F188" s="14"/>
      <c r="G188" s="14"/>
      <c r="H188" s="101"/>
      <c r="I188" s="14"/>
      <c r="J188" s="14"/>
      <c r="K188" s="101"/>
      <c r="L188" s="14"/>
      <c r="M188" s="14"/>
      <c r="N188" s="101"/>
      <c r="O188" s="14"/>
      <c r="P188" s="14"/>
      <c r="Q188" s="32"/>
      <c r="S188" s="19"/>
    </row>
    <row r="189" spans="1:19" x14ac:dyDescent="0.3">
      <c r="A189" s="40"/>
      <c r="B189" s="101"/>
      <c r="C189" s="14"/>
      <c r="D189" s="14"/>
      <c r="E189" s="101"/>
      <c r="F189" s="14"/>
      <c r="G189" s="14"/>
      <c r="H189" s="101"/>
      <c r="I189" s="14"/>
      <c r="J189" s="14"/>
      <c r="K189" s="101"/>
      <c r="L189" s="14"/>
      <c r="M189" s="14"/>
      <c r="N189" s="101"/>
      <c r="O189" s="14"/>
      <c r="P189" s="14"/>
      <c r="Q189" s="32"/>
      <c r="S189" s="19"/>
    </row>
    <row r="190" spans="1:19" x14ac:dyDescent="0.3">
      <c r="A190" s="40"/>
      <c r="B190" s="101"/>
      <c r="C190" s="14"/>
      <c r="D190" s="14"/>
      <c r="E190" s="101"/>
      <c r="F190" s="14"/>
      <c r="G190" s="14"/>
      <c r="H190" s="101"/>
      <c r="I190" s="14"/>
      <c r="J190" s="14"/>
      <c r="K190" s="101"/>
      <c r="L190" s="14"/>
      <c r="M190" s="14"/>
      <c r="N190" s="101"/>
      <c r="O190" s="14"/>
      <c r="P190" s="14"/>
      <c r="Q190" s="32"/>
      <c r="S190" s="19"/>
    </row>
    <row r="191" spans="1:19" x14ac:dyDescent="0.3">
      <c r="A191" s="40"/>
      <c r="B191" s="101"/>
      <c r="C191" s="14"/>
      <c r="D191" s="14"/>
      <c r="E191" s="101"/>
      <c r="F191" s="14"/>
      <c r="G191" s="14"/>
      <c r="H191" s="101"/>
      <c r="I191" s="14"/>
      <c r="J191" s="14"/>
      <c r="K191" s="101"/>
      <c r="L191" s="14"/>
      <c r="M191" s="14"/>
      <c r="N191" s="101"/>
      <c r="O191" s="14"/>
      <c r="P191" s="14"/>
      <c r="Q191" s="32"/>
      <c r="S191" s="19"/>
    </row>
    <row r="192" spans="1:19" x14ac:dyDescent="0.3">
      <c r="A192" s="40"/>
      <c r="B192" s="101"/>
      <c r="C192" s="14"/>
      <c r="D192" s="14"/>
      <c r="E192" s="101"/>
      <c r="F192" s="14"/>
      <c r="G192" s="14"/>
      <c r="H192" s="101"/>
      <c r="I192" s="14"/>
      <c r="J192" s="14"/>
      <c r="K192" s="101"/>
      <c r="L192" s="14"/>
      <c r="M192" s="14"/>
      <c r="N192" s="101"/>
      <c r="O192" s="14"/>
      <c r="P192" s="14"/>
      <c r="Q192" s="32"/>
      <c r="S192" s="19"/>
    </row>
    <row r="193" spans="1:19" x14ac:dyDescent="0.3">
      <c r="A193" s="40"/>
      <c r="B193" s="101"/>
      <c r="C193" s="14"/>
      <c r="D193" s="14"/>
      <c r="E193" s="101"/>
      <c r="F193" s="14"/>
      <c r="G193" s="14"/>
      <c r="H193" s="101"/>
      <c r="I193" s="14"/>
      <c r="J193" s="14"/>
      <c r="K193" s="101"/>
      <c r="L193" s="14"/>
      <c r="M193" s="14"/>
      <c r="N193" s="101"/>
      <c r="O193" s="14"/>
      <c r="P193" s="14"/>
      <c r="Q193" s="32"/>
      <c r="S193" s="19"/>
    </row>
    <row r="194" spans="1:19" x14ac:dyDescent="0.3">
      <c r="A194" s="40"/>
      <c r="B194" s="101"/>
      <c r="C194" s="14"/>
      <c r="D194" s="14"/>
      <c r="E194" s="101"/>
      <c r="F194" s="14"/>
      <c r="G194" s="14"/>
      <c r="H194" s="101"/>
      <c r="I194" s="14"/>
      <c r="J194" s="14"/>
      <c r="K194" s="101"/>
      <c r="L194" s="14"/>
      <c r="M194" s="14"/>
      <c r="N194" s="101"/>
      <c r="O194" s="14"/>
      <c r="P194" s="14"/>
      <c r="Q194" s="32"/>
      <c r="S194" s="19"/>
    </row>
    <row r="195" spans="1:19" x14ac:dyDescent="0.3">
      <c r="A195" s="40"/>
      <c r="B195" s="101"/>
      <c r="C195" s="14"/>
      <c r="D195" s="14"/>
      <c r="E195" s="101"/>
      <c r="F195" s="14"/>
      <c r="G195" s="14"/>
      <c r="H195" s="101"/>
      <c r="I195" s="14"/>
      <c r="J195" s="14"/>
      <c r="K195" s="101"/>
      <c r="L195" s="14"/>
      <c r="M195" s="14"/>
      <c r="N195" s="101"/>
      <c r="O195" s="14"/>
      <c r="P195" s="14"/>
      <c r="Q195" s="32"/>
      <c r="S195" s="19"/>
    </row>
    <row r="196" spans="1:19" x14ac:dyDescent="0.3">
      <c r="A196" s="40"/>
      <c r="B196" s="101"/>
      <c r="C196" s="14"/>
      <c r="D196" s="14"/>
      <c r="E196" s="101"/>
      <c r="F196" s="14"/>
      <c r="G196" s="14"/>
      <c r="H196" s="101"/>
      <c r="I196" s="14"/>
      <c r="J196" s="14"/>
      <c r="K196" s="101"/>
      <c r="L196" s="14"/>
      <c r="M196" s="14"/>
      <c r="N196" s="101"/>
      <c r="O196" s="14"/>
      <c r="P196" s="14"/>
      <c r="Q196" s="32"/>
      <c r="S196" s="19"/>
    </row>
    <row r="197" spans="1:19" x14ac:dyDescent="0.3">
      <c r="A197" s="40"/>
      <c r="B197" s="101"/>
      <c r="C197" s="14"/>
      <c r="D197" s="14"/>
      <c r="E197" s="101"/>
      <c r="F197" s="14"/>
      <c r="G197" s="14"/>
      <c r="H197" s="101"/>
      <c r="I197" s="14"/>
      <c r="J197" s="14"/>
      <c r="K197" s="101"/>
      <c r="L197" s="14"/>
      <c r="M197" s="14"/>
      <c r="N197" s="101"/>
      <c r="O197" s="14"/>
      <c r="P197" s="14"/>
      <c r="Q197" s="32"/>
      <c r="S197" s="19"/>
    </row>
    <row r="198" spans="1:19" x14ac:dyDescent="0.3">
      <c r="A198" s="40"/>
      <c r="B198" s="101"/>
      <c r="C198" s="14"/>
      <c r="D198" s="14"/>
      <c r="E198" s="101"/>
      <c r="F198" s="14"/>
      <c r="G198" s="14"/>
      <c r="H198" s="101"/>
      <c r="I198" s="14"/>
      <c r="J198" s="14"/>
      <c r="K198" s="101"/>
      <c r="L198" s="14"/>
      <c r="M198" s="14"/>
      <c r="N198" s="101"/>
      <c r="O198" s="14"/>
      <c r="P198" s="14"/>
      <c r="Q198" s="32"/>
      <c r="S198" s="19"/>
    </row>
    <row r="199" spans="1:19" x14ac:dyDescent="0.3">
      <c r="A199" s="40"/>
      <c r="B199" s="101"/>
      <c r="C199" s="14"/>
      <c r="D199" s="14"/>
      <c r="E199" s="101"/>
      <c r="F199" s="14"/>
      <c r="G199" s="14"/>
      <c r="H199" s="101"/>
      <c r="I199" s="14"/>
      <c r="J199" s="14"/>
      <c r="K199" s="101"/>
      <c r="L199" s="14"/>
      <c r="M199" s="14"/>
      <c r="N199" s="101"/>
      <c r="O199" s="14"/>
      <c r="P199" s="14"/>
      <c r="Q199" s="32"/>
      <c r="S199" s="19"/>
    </row>
    <row r="200" spans="1:19" x14ac:dyDescent="0.3">
      <c r="A200" s="40"/>
      <c r="B200" s="101"/>
      <c r="C200" s="14"/>
      <c r="D200" s="14"/>
      <c r="E200" s="101"/>
      <c r="F200" s="14"/>
      <c r="G200" s="14"/>
      <c r="H200" s="101"/>
      <c r="I200" s="14"/>
      <c r="J200" s="14"/>
      <c r="K200" s="101"/>
      <c r="L200" s="14"/>
      <c r="M200" s="14"/>
      <c r="N200" s="101"/>
      <c r="O200" s="14"/>
      <c r="P200" s="14"/>
      <c r="Q200" s="32"/>
      <c r="S200" s="19"/>
    </row>
    <row r="201" spans="1:19" x14ac:dyDescent="0.3">
      <c r="A201" s="40"/>
      <c r="B201" s="101"/>
      <c r="C201" s="14"/>
      <c r="D201" s="14"/>
      <c r="E201" s="101"/>
      <c r="F201" s="14"/>
      <c r="G201" s="14"/>
      <c r="H201" s="101"/>
      <c r="I201" s="14"/>
      <c r="J201" s="14"/>
      <c r="K201" s="101"/>
      <c r="L201" s="14"/>
      <c r="M201" s="14"/>
      <c r="N201" s="101"/>
      <c r="O201" s="14"/>
      <c r="P201" s="14"/>
      <c r="Q201" s="32"/>
      <c r="S201" s="19"/>
    </row>
    <row r="202" spans="1:19" x14ac:dyDescent="0.3">
      <c r="A202" s="40"/>
      <c r="B202" s="101"/>
      <c r="C202" s="14"/>
      <c r="D202" s="14"/>
      <c r="E202" s="101"/>
      <c r="F202" s="14"/>
      <c r="G202" s="14"/>
      <c r="H202" s="101"/>
      <c r="I202" s="14"/>
      <c r="J202" s="14"/>
      <c r="K202" s="101"/>
      <c r="L202" s="14"/>
      <c r="M202" s="14"/>
      <c r="N202" s="101"/>
      <c r="O202" s="14"/>
      <c r="P202" s="14"/>
      <c r="Q202" s="32"/>
      <c r="S202" s="19"/>
    </row>
    <row r="203" spans="1:19" x14ac:dyDescent="0.3">
      <c r="A203" s="40"/>
      <c r="B203" s="101"/>
      <c r="C203" s="14"/>
      <c r="D203" s="14"/>
      <c r="E203" s="101"/>
      <c r="F203" s="14"/>
      <c r="G203" s="14"/>
      <c r="H203" s="101"/>
      <c r="I203" s="14"/>
      <c r="J203" s="14"/>
      <c r="K203" s="101"/>
      <c r="L203" s="14"/>
      <c r="M203" s="14"/>
      <c r="N203" s="101"/>
      <c r="O203" s="14"/>
      <c r="P203" s="14"/>
      <c r="Q203" s="32"/>
      <c r="S203" s="19"/>
    </row>
    <row r="204" spans="1:19" x14ac:dyDescent="0.3">
      <c r="A204" s="40"/>
      <c r="B204" s="101"/>
      <c r="C204" s="14"/>
      <c r="D204" s="14"/>
      <c r="E204" s="101"/>
      <c r="F204" s="14"/>
      <c r="G204" s="14"/>
      <c r="H204" s="101"/>
      <c r="I204" s="14"/>
      <c r="J204" s="14"/>
      <c r="K204" s="101"/>
      <c r="L204" s="14"/>
      <c r="M204" s="14"/>
      <c r="N204" s="101"/>
      <c r="O204" s="14"/>
      <c r="P204" s="14"/>
      <c r="Q204" s="32"/>
      <c r="S204" s="19"/>
    </row>
    <row r="205" spans="1:19" x14ac:dyDescent="0.3">
      <c r="A205" s="40"/>
      <c r="B205" s="101"/>
      <c r="C205" s="14"/>
      <c r="D205" s="14"/>
      <c r="E205" s="101"/>
      <c r="F205" s="14"/>
      <c r="G205" s="14"/>
      <c r="H205" s="101"/>
      <c r="I205" s="14"/>
      <c r="J205" s="14"/>
      <c r="K205" s="101"/>
      <c r="L205" s="14"/>
      <c r="M205" s="14"/>
      <c r="N205" s="101"/>
      <c r="O205" s="14"/>
      <c r="P205" s="14"/>
      <c r="Q205" s="32"/>
      <c r="S205" s="19"/>
    </row>
    <row r="206" spans="1:19" x14ac:dyDescent="0.3">
      <c r="A206" s="40"/>
      <c r="B206" s="101"/>
      <c r="C206" s="14"/>
      <c r="D206" s="14"/>
      <c r="E206" s="101"/>
      <c r="F206" s="14"/>
      <c r="G206" s="14"/>
      <c r="H206" s="101"/>
      <c r="I206" s="14"/>
      <c r="J206" s="14"/>
      <c r="K206" s="101"/>
      <c r="L206" s="14"/>
      <c r="M206" s="14"/>
      <c r="N206" s="101"/>
      <c r="O206" s="14"/>
      <c r="P206" s="14"/>
      <c r="Q206" s="32"/>
      <c r="S206" s="19"/>
    </row>
    <row r="207" spans="1:19" x14ac:dyDescent="0.3">
      <c r="A207" s="40"/>
      <c r="B207" s="101"/>
      <c r="C207" s="14"/>
      <c r="D207" s="14"/>
      <c r="E207" s="101"/>
      <c r="F207" s="14"/>
      <c r="G207" s="14"/>
      <c r="H207" s="101"/>
      <c r="I207" s="14"/>
      <c r="J207" s="14"/>
      <c r="K207" s="101"/>
      <c r="L207" s="14"/>
      <c r="M207" s="14"/>
      <c r="N207" s="101"/>
      <c r="O207" s="14"/>
      <c r="P207" s="14"/>
      <c r="Q207" s="32"/>
      <c r="S207" s="19"/>
    </row>
    <row r="208" spans="1:19" x14ac:dyDescent="0.3">
      <c r="A208" s="40"/>
      <c r="B208" s="101"/>
      <c r="C208" s="14"/>
      <c r="D208" s="14"/>
      <c r="E208" s="101"/>
      <c r="F208" s="14"/>
      <c r="G208" s="14"/>
      <c r="H208" s="101"/>
      <c r="I208" s="14"/>
      <c r="J208" s="14"/>
      <c r="K208" s="101"/>
      <c r="L208" s="14"/>
      <c r="M208" s="14"/>
      <c r="N208" s="101"/>
      <c r="O208" s="14"/>
      <c r="P208" s="14"/>
      <c r="Q208" s="32"/>
      <c r="S208" s="19"/>
    </row>
    <row r="209" spans="1:19" x14ac:dyDescent="0.3">
      <c r="A209" s="40"/>
      <c r="B209" s="101"/>
      <c r="C209" s="14"/>
      <c r="D209" s="14"/>
      <c r="E209" s="101"/>
      <c r="F209" s="14"/>
      <c r="G209" s="14"/>
      <c r="H209" s="101"/>
      <c r="I209" s="14"/>
      <c r="J209" s="14"/>
      <c r="K209" s="101"/>
      <c r="L209" s="14"/>
      <c r="M209" s="14"/>
      <c r="N209" s="101"/>
      <c r="O209" s="14"/>
      <c r="P209" s="14"/>
      <c r="Q209" s="32"/>
      <c r="S209" s="19"/>
    </row>
    <row r="210" spans="1:19" x14ac:dyDescent="0.3">
      <c r="A210" s="40"/>
      <c r="B210" s="101"/>
      <c r="C210" s="14"/>
      <c r="D210" s="14"/>
      <c r="E210" s="101"/>
      <c r="F210" s="14"/>
      <c r="G210" s="14"/>
      <c r="H210" s="101"/>
      <c r="I210" s="14"/>
      <c r="J210" s="14"/>
      <c r="K210" s="101"/>
      <c r="L210" s="14"/>
      <c r="M210" s="14"/>
      <c r="N210" s="101"/>
      <c r="O210" s="14"/>
      <c r="P210" s="14"/>
      <c r="Q210" s="32"/>
      <c r="S210" s="19"/>
    </row>
    <row r="211" spans="1:19" x14ac:dyDescent="0.3">
      <c r="A211" s="40"/>
      <c r="B211" s="101"/>
      <c r="C211" s="14"/>
      <c r="D211" s="14"/>
      <c r="E211" s="101"/>
      <c r="F211" s="14"/>
      <c r="G211" s="14"/>
      <c r="H211" s="101"/>
      <c r="I211" s="14"/>
      <c r="J211" s="14"/>
      <c r="K211" s="101"/>
      <c r="L211" s="14"/>
      <c r="M211" s="14"/>
      <c r="N211" s="101"/>
      <c r="O211" s="14"/>
      <c r="P211" s="14"/>
      <c r="Q211" s="32"/>
      <c r="S211" s="19"/>
    </row>
    <row r="212" spans="1:19" x14ac:dyDescent="0.3">
      <c r="A212" s="40"/>
      <c r="B212" s="101"/>
      <c r="C212" s="14"/>
      <c r="D212" s="14"/>
      <c r="E212" s="101"/>
      <c r="F212" s="14"/>
      <c r="G212" s="14"/>
      <c r="H212" s="101"/>
      <c r="I212" s="14"/>
      <c r="J212" s="14"/>
      <c r="K212" s="101"/>
      <c r="L212" s="14"/>
      <c r="M212" s="14"/>
      <c r="N212" s="101"/>
      <c r="O212" s="14"/>
      <c r="P212" s="14"/>
      <c r="Q212" s="32"/>
      <c r="S212" s="19"/>
    </row>
    <row r="213" spans="1:19" x14ac:dyDescent="0.3">
      <c r="A213" s="40"/>
      <c r="B213" s="101"/>
      <c r="C213" s="14"/>
      <c r="D213" s="14"/>
      <c r="E213" s="101"/>
      <c r="F213" s="14"/>
      <c r="G213" s="14"/>
      <c r="H213" s="101"/>
      <c r="I213" s="14"/>
      <c r="J213" s="14"/>
      <c r="K213" s="101"/>
      <c r="L213" s="14"/>
      <c r="M213" s="14"/>
      <c r="N213" s="101"/>
      <c r="O213" s="14"/>
      <c r="P213" s="14"/>
      <c r="Q213" s="32"/>
      <c r="S213" s="19"/>
    </row>
    <row r="214" spans="1:19" x14ac:dyDescent="0.3">
      <c r="A214" s="40"/>
      <c r="B214" s="101"/>
      <c r="C214" s="14"/>
      <c r="D214" s="14"/>
      <c r="E214" s="101"/>
      <c r="F214" s="14"/>
      <c r="G214" s="14"/>
      <c r="H214" s="101"/>
      <c r="I214" s="14"/>
      <c r="J214" s="14"/>
      <c r="K214" s="101"/>
      <c r="L214" s="14"/>
      <c r="M214" s="14"/>
      <c r="N214" s="101"/>
      <c r="O214" s="14"/>
      <c r="P214" s="14"/>
      <c r="Q214" s="32"/>
      <c r="S214" s="19"/>
    </row>
    <row r="215" spans="1:19" x14ac:dyDescent="0.3">
      <c r="A215" s="40"/>
      <c r="B215" s="101"/>
      <c r="C215" s="14"/>
      <c r="D215" s="14"/>
      <c r="E215" s="101"/>
      <c r="F215" s="14"/>
      <c r="G215" s="14"/>
      <c r="H215" s="101"/>
      <c r="I215" s="14"/>
      <c r="J215" s="14"/>
      <c r="K215" s="101"/>
      <c r="L215" s="14"/>
      <c r="M215" s="14"/>
      <c r="N215" s="101"/>
      <c r="O215" s="14"/>
      <c r="P215" s="14"/>
      <c r="Q215" s="32"/>
      <c r="S215" s="19"/>
    </row>
    <row r="216" spans="1:19" x14ac:dyDescent="0.3">
      <c r="A216" s="40"/>
      <c r="B216" s="101"/>
      <c r="C216" s="14"/>
      <c r="D216" s="14"/>
      <c r="E216" s="101"/>
      <c r="F216" s="14"/>
      <c r="G216" s="14"/>
      <c r="H216" s="101"/>
      <c r="I216" s="14"/>
      <c r="J216" s="14"/>
      <c r="K216" s="101"/>
      <c r="L216" s="14"/>
      <c r="M216" s="14"/>
      <c r="N216" s="101"/>
      <c r="O216" s="14"/>
      <c r="P216" s="14"/>
      <c r="Q216" s="32"/>
      <c r="S216" s="19"/>
    </row>
    <row r="217" spans="1:19" x14ac:dyDescent="0.3">
      <c r="A217" s="40"/>
      <c r="B217" s="101"/>
      <c r="C217" s="14"/>
      <c r="D217" s="14"/>
      <c r="E217" s="101"/>
      <c r="F217" s="14"/>
      <c r="G217" s="14"/>
      <c r="H217" s="101"/>
      <c r="I217" s="14"/>
      <c r="J217" s="14"/>
      <c r="K217" s="101"/>
      <c r="L217" s="14"/>
      <c r="M217" s="14"/>
      <c r="N217" s="101"/>
      <c r="O217" s="14"/>
      <c r="P217" s="14"/>
      <c r="Q217" s="32"/>
      <c r="S217" s="19"/>
    </row>
    <row r="218" spans="1:19" x14ac:dyDescent="0.3">
      <c r="A218" s="40"/>
      <c r="B218" s="101"/>
      <c r="C218" s="14"/>
      <c r="D218" s="14"/>
      <c r="E218" s="101"/>
      <c r="F218" s="14"/>
      <c r="G218" s="14"/>
      <c r="H218" s="101"/>
      <c r="I218" s="14"/>
      <c r="J218" s="14"/>
      <c r="K218" s="101"/>
      <c r="L218" s="14"/>
      <c r="M218" s="14"/>
      <c r="N218" s="101"/>
      <c r="O218" s="14"/>
      <c r="P218" s="14"/>
      <c r="Q218" s="32"/>
      <c r="S218" s="19"/>
    </row>
    <row r="219" spans="1:19" x14ac:dyDescent="0.3">
      <c r="A219" s="40"/>
      <c r="B219" s="101"/>
      <c r="C219" s="14"/>
      <c r="D219" s="14"/>
      <c r="E219" s="101"/>
      <c r="F219" s="14"/>
      <c r="G219" s="14"/>
      <c r="H219" s="101"/>
      <c r="I219" s="14"/>
      <c r="J219" s="14"/>
      <c r="K219" s="101"/>
      <c r="L219" s="14"/>
      <c r="M219" s="14"/>
      <c r="N219" s="101"/>
      <c r="O219" s="14"/>
      <c r="P219" s="14"/>
      <c r="Q219" s="32"/>
      <c r="S219" s="19"/>
    </row>
    <row r="220" spans="1:19" x14ac:dyDescent="0.3">
      <c r="A220" s="40"/>
      <c r="B220" s="101"/>
      <c r="C220" s="14"/>
      <c r="D220" s="14"/>
      <c r="E220" s="101"/>
      <c r="F220" s="14"/>
      <c r="G220" s="14"/>
      <c r="H220" s="101"/>
      <c r="I220" s="14"/>
      <c r="J220" s="14"/>
      <c r="K220" s="101"/>
      <c r="L220" s="14"/>
      <c r="M220" s="14"/>
      <c r="N220" s="101"/>
      <c r="O220" s="14"/>
      <c r="P220" s="14"/>
      <c r="Q220" s="32"/>
      <c r="S220" s="19"/>
    </row>
    <row r="221" spans="1:19" x14ac:dyDescent="0.3">
      <c r="A221" s="40"/>
      <c r="B221" s="101"/>
      <c r="C221" s="14"/>
      <c r="D221" s="14"/>
      <c r="E221" s="101"/>
      <c r="F221" s="14"/>
      <c r="G221" s="14"/>
      <c r="H221" s="101"/>
      <c r="I221" s="14"/>
      <c r="J221" s="14"/>
      <c r="K221" s="101"/>
      <c r="L221" s="14"/>
      <c r="M221" s="14"/>
      <c r="N221" s="101"/>
      <c r="O221" s="14"/>
      <c r="P221" s="14"/>
      <c r="Q221" s="32"/>
      <c r="S221" s="19"/>
    </row>
    <row r="222" spans="1:19" x14ac:dyDescent="0.3">
      <c r="A222" s="40"/>
      <c r="B222" s="101"/>
      <c r="C222" s="14"/>
      <c r="D222" s="14"/>
      <c r="E222" s="101"/>
      <c r="F222" s="14"/>
      <c r="G222" s="14"/>
      <c r="H222" s="101"/>
      <c r="I222" s="14"/>
      <c r="J222" s="14"/>
      <c r="K222" s="101"/>
      <c r="L222" s="14"/>
      <c r="M222" s="14"/>
      <c r="N222" s="101"/>
      <c r="O222" s="14"/>
      <c r="P222" s="14"/>
      <c r="Q222" s="32"/>
      <c r="S222" s="19"/>
    </row>
    <row r="223" spans="1:19" x14ac:dyDescent="0.3">
      <c r="A223" s="40"/>
      <c r="B223" s="101"/>
      <c r="C223" s="14"/>
      <c r="D223" s="14"/>
      <c r="E223" s="101"/>
      <c r="F223" s="14"/>
      <c r="G223" s="14"/>
      <c r="H223" s="101"/>
      <c r="I223" s="14"/>
      <c r="J223" s="14"/>
      <c r="K223" s="101"/>
      <c r="L223" s="14"/>
      <c r="M223" s="14"/>
      <c r="N223" s="101"/>
      <c r="O223" s="14"/>
      <c r="P223" s="14"/>
      <c r="Q223" s="32"/>
      <c r="S223" s="19"/>
    </row>
    <row r="224" spans="1:19" x14ac:dyDescent="0.3">
      <c r="A224" s="40"/>
      <c r="B224" s="101"/>
      <c r="C224" s="14"/>
      <c r="D224" s="14"/>
      <c r="E224" s="101"/>
      <c r="F224" s="14"/>
      <c r="G224" s="14"/>
      <c r="H224" s="101"/>
      <c r="I224" s="14"/>
      <c r="J224" s="14"/>
      <c r="K224" s="101"/>
      <c r="L224" s="14"/>
      <c r="M224" s="14"/>
      <c r="N224" s="101"/>
      <c r="O224" s="14"/>
      <c r="P224" s="14"/>
      <c r="Q224" s="32"/>
      <c r="S224" s="19"/>
    </row>
    <row r="225" spans="1:19" x14ac:dyDescent="0.3">
      <c r="A225" s="40"/>
      <c r="B225" s="101"/>
      <c r="C225" s="14"/>
      <c r="D225" s="14"/>
      <c r="E225" s="101"/>
      <c r="F225" s="14"/>
      <c r="G225" s="14"/>
      <c r="H225" s="101"/>
      <c r="I225" s="14"/>
      <c r="J225" s="14"/>
      <c r="K225" s="101"/>
      <c r="L225" s="14"/>
      <c r="M225" s="14"/>
      <c r="N225" s="101"/>
      <c r="O225" s="14"/>
      <c r="P225" s="14"/>
      <c r="Q225" s="32"/>
      <c r="S225" s="19"/>
    </row>
    <row r="226" spans="1:19" x14ac:dyDescent="0.3">
      <c r="A226" s="40"/>
      <c r="B226" s="101"/>
      <c r="C226" s="14"/>
      <c r="D226" s="14"/>
      <c r="E226" s="101"/>
      <c r="F226" s="14"/>
      <c r="G226" s="14"/>
      <c r="H226" s="101"/>
      <c r="I226" s="14"/>
      <c r="J226" s="14"/>
      <c r="K226" s="101"/>
      <c r="L226" s="14"/>
      <c r="M226" s="14"/>
      <c r="N226" s="101"/>
      <c r="O226" s="14"/>
      <c r="P226" s="14"/>
      <c r="Q226" s="32"/>
      <c r="S226" s="19"/>
    </row>
    <row r="227" spans="1:19" x14ac:dyDescent="0.3">
      <c r="A227" s="40"/>
      <c r="B227" s="101"/>
      <c r="C227" s="14"/>
      <c r="D227" s="14"/>
      <c r="E227" s="101"/>
      <c r="F227" s="14"/>
      <c r="G227" s="14"/>
      <c r="H227" s="101"/>
      <c r="I227" s="14"/>
      <c r="J227" s="14"/>
      <c r="K227" s="101"/>
      <c r="L227" s="14"/>
      <c r="M227" s="14"/>
      <c r="N227" s="101"/>
      <c r="O227" s="14"/>
      <c r="P227" s="14"/>
      <c r="Q227" s="32"/>
      <c r="S227" s="19"/>
    </row>
    <row r="228" spans="1:19" x14ac:dyDescent="0.3">
      <c r="A228" s="40"/>
      <c r="B228" s="101"/>
      <c r="C228" s="14"/>
      <c r="D228" s="14"/>
      <c r="E228" s="101"/>
      <c r="F228" s="14"/>
      <c r="G228" s="14"/>
      <c r="H228" s="101"/>
      <c r="I228" s="14"/>
      <c r="J228" s="14"/>
      <c r="K228" s="101"/>
      <c r="L228" s="14"/>
      <c r="M228" s="14"/>
      <c r="N228" s="101"/>
      <c r="O228" s="14"/>
      <c r="P228" s="14"/>
      <c r="Q228" s="32"/>
      <c r="S228" s="19"/>
    </row>
    <row r="229" spans="1:19" x14ac:dyDescent="0.3">
      <c r="A229" s="40"/>
      <c r="B229" s="101"/>
      <c r="C229" s="14"/>
      <c r="D229" s="14"/>
      <c r="E229" s="101"/>
      <c r="F229" s="14"/>
      <c r="G229" s="14"/>
      <c r="H229" s="101"/>
      <c r="I229" s="14"/>
      <c r="J229" s="14"/>
      <c r="K229" s="101"/>
      <c r="L229" s="14"/>
      <c r="M229" s="14"/>
      <c r="N229" s="101"/>
      <c r="O229" s="14"/>
      <c r="P229" s="14"/>
      <c r="Q229" s="32"/>
      <c r="S229" s="19"/>
    </row>
    <row r="230" spans="1:19" x14ac:dyDescent="0.3">
      <c r="A230" s="40"/>
      <c r="B230" s="101"/>
      <c r="C230" s="14"/>
      <c r="D230" s="14"/>
      <c r="E230" s="101"/>
      <c r="F230" s="14"/>
      <c r="G230" s="14"/>
      <c r="H230" s="101"/>
      <c r="I230" s="14"/>
      <c r="J230" s="14"/>
      <c r="K230" s="101"/>
      <c r="L230" s="14"/>
      <c r="M230" s="14"/>
      <c r="N230" s="101"/>
      <c r="O230" s="14"/>
      <c r="P230" s="14"/>
      <c r="Q230" s="32"/>
      <c r="S230" s="19"/>
    </row>
    <row r="231" spans="1:19" x14ac:dyDescent="0.3">
      <c r="A231" s="40"/>
      <c r="B231" s="101"/>
      <c r="C231" s="14"/>
      <c r="D231" s="14"/>
      <c r="E231" s="101"/>
      <c r="F231" s="14"/>
      <c r="G231" s="14"/>
      <c r="H231" s="101"/>
      <c r="I231" s="14"/>
      <c r="J231" s="14"/>
      <c r="K231" s="101"/>
      <c r="L231" s="14"/>
      <c r="M231" s="14"/>
      <c r="N231" s="101"/>
      <c r="O231" s="14"/>
      <c r="P231" s="14"/>
      <c r="Q231" s="32"/>
      <c r="S231" s="19"/>
    </row>
    <row r="232" spans="1:19" x14ac:dyDescent="0.3">
      <c r="A232" s="40"/>
      <c r="B232" s="101"/>
      <c r="C232" s="14"/>
      <c r="D232" s="14"/>
      <c r="E232" s="101"/>
      <c r="F232" s="14"/>
      <c r="G232" s="14"/>
      <c r="H232" s="101"/>
      <c r="I232" s="14"/>
      <c r="J232" s="14"/>
      <c r="K232" s="101"/>
      <c r="L232" s="14"/>
      <c r="M232" s="14"/>
      <c r="N232" s="101"/>
      <c r="O232" s="14"/>
      <c r="P232" s="14"/>
      <c r="Q232" s="32"/>
      <c r="S232" s="19"/>
    </row>
    <row r="233" spans="1:19" x14ac:dyDescent="0.3">
      <c r="A233" s="40"/>
      <c r="B233" s="101"/>
      <c r="C233" s="14"/>
      <c r="D233" s="14"/>
      <c r="E233" s="101"/>
      <c r="F233" s="14"/>
      <c r="G233" s="14"/>
      <c r="H233" s="101"/>
      <c r="I233" s="14"/>
      <c r="J233" s="14"/>
      <c r="K233" s="101"/>
      <c r="L233" s="14"/>
      <c r="M233" s="14"/>
      <c r="N233" s="101"/>
      <c r="O233" s="14"/>
      <c r="P233" s="14"/>
      <c r="Q233" s="32"/>
      <c r="S233" s="19"/>
    </row>
    <row r="234" spans="1:19" x14ac:dyDescent="0.3">
      <c r="A234" s="40"/>
      <c r="B234" s="101"/>
      <c r="C234" s="14"/>
      <c r="D234" s="14"/>
      <c r="E234" s="101"/>
      <c r="F234" s="14"/>
      <c r="G234" s="14"/>
      <c r="H234" s="101"/>
      <c r="I234" s="14"/>
      <c r="J234" s="14"/>
      <c r="K234" s="101"/>
      <c r="L234" s="14"/>
      <c r="M234" s="14"/>
      <c r="N234" s="101"/>
      <c r="O234" s="14"/>
      <c r="P234" s="14"/>
      <c r="Q234" s="32"/>
      <c r="S234" s="19"/>
    </row>
    <row r="235" spans="1:19" x14ac:dyDescent="0.3">
      <c r="A235" s="40"/>
      <c r="B235" s="101"/>
      <c r="C235" s="14"/>
      <c r="D235" s="14"/>
      <c r="E235" s="101"/>
      <c r="F235" s="14"/>
      <c r="G235" s="14"/>
      <c r="H235" s="101"/>
      <c r="I235" s="14"/>
      <c r="J235" s="14"/>
      <c r="K235" s="101"/>
      <c r="L235" s="14"/>
      <c r="M235" s="14"/>
      <c r="N235" s="101"/>
      <c r="O235" s="14"/>
      <c r="P235" s="14"/>
      <c r="Q235" s="32"/>
      <c r="S235" s="19"/>
    </row>
    <row r="236" spans="1:19" x14ac:dyDescent="0.3">
      <c r="A236" s="40"/>
      <c r="B236" s="101"/>
      <c r="C236" s="14"/>
      <c r="D236" s="14"/>
      <c r="E236" s="101"/>
      <c r="F236" s="14"/>
      <c r="G236" s="14"/>
      <c r="H236" s="101"/>
      <c r="I236" s="14"/>
      <c r="J236" s="14"/>
      <c r="K236" s="101"/>
      <c r="L236" s="14"/>
      <c r="M236" s="14"/>
      <c r="N236" s="101"/>
      <c r="O236" s="14"/>
      <c r="P236" s="14"/>
      <c r="Q236" s="32"/>
      <c r="S236" s="19"/>
    </row>
    <row r="237" spans="1:19" x14ac:dyDescent="0.3">
      <c r="A237" s="40"/>
      <c r="B237" s="101"/>
      <c r="C237" s="14"/>
      <c r="D237" s="14"/>
      <c r="E237" s="101"/>
      <c r="F237" s="14"/>
      <c r="G237" s="14"/>
      <c r="H237" s="101"/>
      <c r="I237" s="14"/>
      <c r="J237" s="14"/>
      <c r="K237" s="101"/>
      <c r="L237" s="14"/>
      <c r="M237" s="14"/>
      <c r="N237" s="101"/>
      <c r="O237" s="14"/>
      <c r="P237" s="14"/>
      <c r="Q237" s="32"/>
      <c r="S237" s="19"/>
    </row>
    <row r="238" spans="1:19" x14ac:dyDescent="0.3">
      <c r="A238" s="40"/>
      <c r="B238" s="101"/>
      <c r="C238" s="14"/>
      <c r="D238" s="14"/>
      <c r="E238" s="101"/>
      <c r="F238" s="14"/>
      <c r="G238" s="14"/>
      <c r="H238" s="101"/>
      <c r="I238" s="14"/>
      <c r="J238" s="14"/>
      <c r="K238" s="101"/>
      <c r="L238" s="14"/>
      <c r="M238" s="14"/>
      <c r="N238" s="101"/>
      <c r="O238" s="14"/>
      <c r="P238" s="14"/>
      <c r="Q238" s="32"/>
      <c r="S238" s="19"/>
    </row>
    <row r="239" spans="1:19" x14ac:dyDescent="0.3">
      <c r="A239" s="40"/>
      <c r="B239" s="101"/>
      <c r="C239" s="14"/>
      <c r="D239" s="14"/>
      <c r="E239" s="101"/>
      <c r="F239" s="14"/>
      <c r="G239" s="14"/>
      <c r="H239" s="101"/>
      <c r="I239" s="14"/>
      <c r="J239" s="14"/>
      <c r="K239" s="101"/>
      <c r="L239" s="14"/>
      <c r="M239" s="14"/>
      <c r="N239" s="101"/>
      <c r="O239" s="14"/>
      <c r="P239" s="14"/>
      <c r="Q239" s="32"/>
      <c r="S239" s="19"/>
    </row>
    <row r="240" spans="1:19" x14ac:dyDescent="0.3">
      <c r="A240" s="40"/>
      <c r="B240" s="101"/>
      <c r="C240" s="14"/>
      <c r="D240" s="14"/>
      <c r="E240" s="101"/>
      <c r="F240" s="14"/>
      <c r="G240" s="14"/>
      <c r="H240" s="101"/>
      <c r="I240" s="14"/>
      <c r="J240" s="14"/>
      <c r="K240" s="101"/>
      <c r="L240" s="14"/>
      <c r="M240" s="14"/>
      <c r="N240" s="101"/>
      <c r="O240" s="14"/>
      <c r="P240" s="14"/>
      <c r="Q240" s="32"/>
      <c r="S240" s="19"/>
    </row>
    <row r="241" spans="1:19" x14ac:dyDescent="0.3">
      <c r="A241" s="40"/>
      <c r="B241" s="101"/>
      <c r="C241" s="14"/>
      <c r="D241" s="14"/>
      <c r="E241" s="101"/>
      <c r="F241" s="14"/>
      <c r="G241" s="14"/>
      <c r="H241" s="101"/>
      <c r="I241" s="14"/>
      <c r="J241" s="14"/>
      <c r="K241" s="101"/>
      <c r="L241" s="14"/>
      <c r="M241" s="14"/>
      <c r="N241" s="101"/>
      <c r="O241" s="14"/>
      <c r="P241" s="14"/>
      <c r="Q241" s="32"/>
      <c r="S241" s="19"/>
    </row>
    <row r="242" spans="1:19" x14ac:dyDescent="0.3">
      <c r="A242" s="40"/>
      <c r="B242" s="101"/>
      <c r="C242" s="14"/>
      <c r="D242" s="14"/>
      <c r="E242" s="101"/>
      <c r="F242" s="14"/>
      <c r="G242" s="14"/>
      <c r="H242" s="101"/>
      <c r="I242" s="14"/>
      <c r="J242" s="14"/>
      <c r="K242" s="101"/>
      <c r="L242" s="14"/>
      <c r="M242" s="14"/>
      <c r="N242" s="101"/>
      <c r="O242" s="14"/>
      <c r="P242" s="14"/>
      <c r="Q242" s="32"/>
      <c r="S242" s="19"/>
    </row>
    <row r="243" spans="1:19" x14ac:dyDescent="0.3">
      <c r="A243" s="40"/>
      <c r="B243" s="101"/>
      <c r="C243" s="14"/>
      <c r="D243" s="14"/>
      <c r="E243" s="101"/>
      <c r="F243" s="14"/>
      <c r="G243" s="14"/>
      <c r="H243" s="101"/>
      <c r="I243" s="14"/>
      <c r="J243" s="14"/>
      <c r="K243" s="101"/>
      <c r="L243" s="14"/>
      <c r="M243" s="14"/>
      <c r="N243" s="101"/>
      <c r="O243" s="14"/>
      <c r="P243" s="14"/>
      <c r="Q243" s="32"/>
      <c r="S243" s="19"/>
    </row>
    <row r="244" spans="1:19" x14ac:dyDescent="0.3">
      <c r="A244" s="40"/>
      <c r="B244" s="101"/>
      <c r="C244" s="14"/>
      <c r="D244" s="14"/>
      <c r="E244" s="101"/>
      <c r="F244" s="14"/>
      <c r="G244" s="14"/>
      <c r="H244" s="101"/>
      <c r="I244" s="14"/>
      <c r="J244" s="14"/>
      <c r="K244" s="101"/>
      <c r="L244" s="14"/>
      <c r="M244" s="14"/>
      <c r="N244" s="101"/>
      <c r="O244" s="14"/>
      <c r="P244" s="14"/>
      <c r="Q244" s="32"/>
      <c r="S244" s="19"/>
    </row>
    <row r="245" spans="1:19" x14ac:dyDescent="0.3">
      <c r="A245" s="40"/>
      <c r="B245" s="101"/>
      <c r="C245" s="14"/>
      <c r="D245" s="14"/>
      <c r="E245" s="101"/>
      <c r="F245" s="14"/>
      <c r="G245" s="14"/>
      <c r="H245" s="101"/>
      <c r="I245" s="14"/>
      <c r="J245" s="14"/>
      <c r="K245" s="101"/>
      <c r="L245" s="14"/>
      <c r="M245" s="14"/>
      <c r="N245" s="101"/>
      <c r="O245" s="14"/>
      <c r="P245" s="14"/>
      <c r="Q245" s="32"/>
      <c r="S245" s="19"/>
    </row>
    <row r="246" spans="1:19" x14ac:dyDescent="0.3">
      <c r="A246" s="40"/>
      <c r="B246" s="101"/>
      <c r="C246" s="14"/>
      <c r="D246" s="14"/>
      <c r="E246" s="101"/>
      <c r="F246" s="14"/>
      <c r="G246" s="14"/>
      <c r="H246" s="101"/>
      <c r="I246" s="14"/>
      <c r="J246" s="14"/>
      <c r="K246" s="101"/>
      <c r="L246" s="14"/>
      <c r="M246" s="14"/>
      <c r="N246" s="101"/>
      <c r="O246" s="14"/>
      <c r="P246" s="14"/>
      <c r="Q246" s="32"/>
      <c r="S246" s="19"/>
    </row>
    <row r="247" spans="1:19" x14ac:dyDescent="0.3">
      <c r="A247" s="40"/>
      <c r="B247" s="101"/>
      <c r="C247" s="14"/>
      <c r="D247" s="14"/>
      <c r="E247" s="101"/>
      <c r="F247" s="14"/>
      <c r="G247" s="14"/>
      <c r="H247" s="101"/>
      <c r="I247" s="14"/>
      <c r="J247" s="14"/>
      <c r="K247" s="101"/>
      <c r="L247" s="14"/>
      <c r="M247" s="14"/>
      <c r="N247" s="101"/>
      <c r="O247" s="14"/>
      <c r="P247" s="14"/>
      <c r="Q247" s="32"/>
      <c r="S247" s="19"/>
    </row>
    <row r="248" spans="1:19" x14ac:dyDescent="0.3">
      <c r="A248" s="40"/>
      <c r="B248" s="101"/>
      <c r="C248" s="14"/>
      <c r="D248" s="14"/>
      <c r="E248" s="101"/>
      <c r="F248" s="14"/>
      <c r="G248" s="14"/>
      <c r="H248" s="101"/>
      <c r="I248" s="14"/>
      <c r="J248" s="14"/>
      <c r="K248" s="101"/>
      <c r="L248" s="14"/>
      <c r="M248" s="14"/>
      <c r="N248" s="101"/>
      <c r="O248" s="14"/>
      <c r="P248" s="14"/>
      <c r="Q248" s="32"/>
      <c r="S248" s="19"/>
    </row>
    <row r="249" spans="1:19" x14ac:dyDescent="0.3">
      <c r="A249" s="40"/>
      <c r="B249" s="101"/>
      <c r="C249" s="14"/>
      <c r="D249" s="14"/>
      <c r="E249" s="101"/>
      <c r="F249" s="14"/>
      <c r="G249" s="14"/>
      <c r="H249" s="101"/>
      <c r="I249" s="14"/>
      <c r="J249" s="14"/>
      <c r="K249" s="101"/>
      <c r="L249" s="14"/>
      <c r="M249" s="14"/>
      <c r="N249" s="101"/>
      <c r="O249" s="14"/>
      <c r="P249" s="14"/>
      <c r="Q249" s="32"/>
      <c r="S249" s="19"/>
    </row>
    <row r="250" spans="1:19" x14ac:dyDescent="0.3">
      <c r="A250" s="40"/>
      <c r="B250" s="101"/>
      <c r="C250" s="14"/>
      <c r="D250" s="14"/>
      <c r="E250" s="101"/>
      <c r="F250" s="14"/>
      <c r="G250" s="14"/>
      <c r="H250" s="101"/>
      <c r="I250" s="14"/>
      <c r="J250" s="14"/>
      <c r="K250" s="101"/>
      <c r="L250" s="14"/>
      <c r="M250" s="14"/>
      <c r="N250" s="101"/>
      <c r="O250" s="14"/>
      <c r="P250" s="14"/>
      <c r="Q250" s="32"/>
      <c r="S250" s="19"/>
    </row>
    <row r="251" spans="1:19" x14ac:dyDescent="0.3">
      <c r="A251" s="40"/>
      <c r="B251" s="101"/>
      <c r="C251" s="14"/>
      <c r="D251" s="14"/>
      <c r="E251" s="101"/>
      <c r="F251" s="14"/>
      <c r="G251" s="14"/>
      <c r="H251" s="101"/>
      <c r="I251" s="14"/>
      <c r="J251" s="14"/>
      <c r="K251" s="101"/>
      <c r="L251" s="14"/>
      <c r="M251" s="14"/>
      <c r="N251" s="101"/>
      <c r="O251" s="14"/>
      <c r="P251" s="14"/>
      <c r="Q251" s="32"/>
      <c r="S251" s="19"/>
    </row>
    <row r="252" spans="1:19" x14ac:dyDescent="0.3">
      <c r="A252" s="40"/>
      <c r="B252" s="101"/>
      <c r="C252" s="14"/>
      <c r="D252" s="14"/>
      <c r="E252" s="101"/>
      <c r="F252" s="14"/>
      <c r="G252" s="14"/>
      <c r="H252" s="101"/>
      <c r="I252" s="14"/>
      <c r="J252" s="14"/>
      <c r="K252" s="101"/>
      <c r="L252" s="14"/>
      <c r="M252" s="14"/>
      <c r="N252" s="101"/>
      <c r="O252" s="14"/>
      <c r="P252" s="14"/>
      <c r="Q252" s="32"/>
      <c r="S252" s="19"/>
    </row>
    <row r="253" spans="1:19" x14ac:dyDescent="0.3">
      <c r="A253" s="40"/>
      <c r="B253" s="101"/>
      <c r="C253" s="14"/>
      <c r="D253" s="14"/>
      <c r="E253" s="101"/>
      <c r="F253" s="14"/>
      <c r="G253" s="14"/>
      <c r="H253" s="101"/>
      <c r="I253" s="14"/>
      <c r="J253" s="14"/>
      <c r="K253" s="101"/>
      <c r="L253" s="14"/>
      <c r="M253" s="14"/>
      <c r="N253" s="101"/>
      <c r="O253" s="14"/>
      <c r="P253" s="14"/>
      <c r="Q253" s="32"/>
      <c r="S253" s="19"/>
    </row>
    <row r="254" spans="1:19" x14ac:dyDescent="0.3">
      <c r="A254" s="40"/>
      <c r="B254" s="101"/>
      <c r="C254" s="14"/>
      <c r="D254" s="14"/>
      <c r="E254" s="101"/>
      <c r="F254" s="14"/>
      <c r="G254" s="14"/>
      <c r="H254" s="101"/>
      <c r="I254" s="14"/>
      <c r="J254" s="14"/>
      <c r="K254" s="101"/>
      <c r="L254" s="14"/>
      <c r="M254" s="14"/>
      <c r="N254" s="101"/>
      <c r="O254" s="14"/>
      <c r="P254" s="14"/>
      <c r="Q254" s="32"/>
      <c r="S254" s="19"/>
    </row>
    <row r="255" spans="1:19" x14ac:dyDescent="0.3">
      <c r="A255" s="40"/>
      <c r="B255" s="101"/>
      <c r="C255" s="14"/>
      <c r="D255" s="14"/>
      <c r="E255" s="101"/>
      <c r="F255" s="14"/>
      <c r="G255" s="14"/>
      <c r="H255" s="101"/>
      <c r="I255" s="14"/>
      <c r="J255" s="14"/>
      <c r="K255" s="101"/>
      <c r="L255" s="14"/>
      <c r="M255" s="14"/>
      <c r="N255" s="101"/>
      <c r="O255" s="14"/>
      <c r="P255" s="14"/>
      <c r="Q255" s="32"/>
      <c r="S255" s="19"/>
    </row>
    <row r="256" spans="1:19" x14ac:dyDescent="0.3">
      <c r="A256" s="40"/>
      <c r="B256" s="101"/>
      <c r="C256" s="14"/>
      <c r="D256" s="14"/>
      <c r="E256" s="101"/>
      <c r="F256" s="14"/>
      <c r="G256" s="14"/>
      <c r="H256" s="101"/>
      <c r="I256" s="14"/>
      <c r="J256" s="14"/>
      <c r="K256" s="101"/>
      <c r="L256" s="14"/>
      <c r="M256" s="14"/>
      <c r="N256" s="101"/>
      <c r="O256" s="14"/>
      <c r="P256" s="14"/>
      <c r="Q256" s="32"/>
      <c r="S256" s="19"/>
    </row>
    <row r="257" spans="1:19" x14ac:dyDescent="0.3">
      <c r="A257" s="40"/>
      <c r="B257" s="101"/>
      <c r="C257" s="14"/>
      <c r="D257" s="14"/>
      <c r="E257" s="101"/>
      <c r="F257" s="14"/>
      <c r="G257" s="14"/>
      <c r="H257" s="101"/>
      <c r="I257" s="14"/>
      <c r="J257" s="14"/>
      <c r="K257" s="101"/>
      <c r="L257" s="14"/>
      <c r="M257" s="14"/>
      <c r="N257" s="101"/>
      <c r="O257" s="14"/>
      <c r="P257" s="14"/>
      <c r="Q257" s="32"/>
      <c r="S257" s="19"/>
    </row>
    <row r="258" spans="1:19" x14ac:dyDescent="0.3">
      <c r="A258" s="40"/>
      <c r="B258" s="101"/>
      <c r="C258" s="14"/>
      <c r="D258" s="14"/>
      <c r="E258" s="101"/>
      <c r="F258" s="14"/>
      <c r="G258" s="14"/>
      <c r="H258" s="101"/>
      <c r="I258" s="14"/>
      <c r="J258" s="14"/>
      <c r="K258" s="101"/>
      <c r="L258" s="14"/>
      <c r="M258" s="14"/>
      <c r="N258" s="101"/>
      <c r="O258" s="14"/>
      <c r="P258" s="14"/>
      <c r="Q258" s="32"/>
      <c r="S258" s="19"/>
    </row>
    <row r="259" spans="1:19" x14ac:dyDescent="0.3">
      <c r="A259" s="40"/>
      <c r="B259" s="101"/>
      <c r="C259" s="14"/>
      <c r="D259" s="14"/>
      <c r="E259" s="101"/>
      <c r="F259" s="14"/>
      <c r="G259" s="14"/>
      <c r="H259" s="101"/>
      <c r="I259" s="14"/>
      <c r="J259" s="14"/>
      <c r="K259" s="101"/>
      <c r="L259" s="14"/>
      <c r="M259" s="14"/>
      <c r="N259" s="101"/>
      <c r="O259" s="14"/>
      <c r="P259" s="14"/>
      <c r="Q259" s="32"/>
      <c r="S259" s="19"/>
    </row>
    <row r="260" spans="1:19" x14ac:dyDescent="0.3">
      <c r="A260" s="40"/>
      <c r="B260" s="101"/>
      <c r="C260" s="14"/>
      <c r="D260" s="14"/>
      <c r="E260" s="101"/>
      <c r="F260" s="14"/>
      <c r="G260" s="14"/>
      <c r="H260" s="101"/>
      <c r="I260" s="14"/>
      <c r="J260" s="14"/>
      <c r="K260" s="101"/>
      <c r="L260" s="14"/>
      <c r="M260" s="14"/>
      <c r="N260" s="101"/>
      <c r="O260" s="14"/>
      <c r="P260" s="14"/>
      <c r="Q260" s="32"/>
      <c r="S260" s="19"/>
    </row>
    <row r="261" spans="1:19" x14ac:dyDescent="0.3">
      <c r="A261" s="40"/>
      <c r="B261" s="101"/>
      <c r="C261" s="14"/>
      <c r="D261" s="14"/>
      <c r="E261" s="101"/>
      <c r="F261" s="14"/>
      <c r="G261" s="14"/>
      <c r="H261" s="101"/>
      <c r="I261" s="14"/>
      <c r="J261" s="14"/>
      <c r="K261" s="101"/>
      <c r="L261" s="14"/>
      <c r="M261" s="14"/>
      <c r="N261" s="101"/>
      <c r="O261" s="14"/>
      <c r="P261" s="14"/>
      <c r="Q261" s="32"/>
      <c r="S261" s="19"/>
    </row>
    <row r="262" spans="1:19" x14ac:dyDescent="0.3">
      <c r="A262" s="40"/>
      <c r="B262" s="101"/>
      <c r="C262" s="14"/>
      <c r="D262" s="14"/>
      <c r="E262" s="101"/>
      <c r="F262" s="14"/>
      <c r="G262" s="14"/>
      <c r="H262" s="101"/>
      <c r="I262" s="14"/>
      <c r="J262" s="14"/>
      <c r="K262" s="101"/>
      <c r="L262" s="14"/>
      <c r="M262" s="14"/>
      <c r="N262" s="101"/>
      <c r="O262" s="14"/>
      <c r="P262" s="14"/>
      <c r="Q262" s="32"/>
      <c r="S262" s="19"/>
    </row>
    <row r="263" spans="1:19" x14ac:dyDescent="0.3">
      <c r="A263" s="40"/>
      <c r="B263" s="101"/>
      <c r="C263" s="14"/>
      <c r="D263" s="14"/>
      <c r="E263" s="101"/>
      <c r="F263" s="14"/>
      <c r="G263" s="14"/>
      <c r="H263" s="101"/>
      <c r="I263" s="14"/>
      <c r="J263" s="14"/>
      <c r="K263" s="101"/>
      <c r="L263" s="14"/>
      <c r="M263" s="14"/>
      <c r="N263" s="101"/>
      <c r="O263" s="14"/>
      <c r="P263" s="14"/>
      <c r="Q263" s="32"/>
      <c r="S263" s="19"/>
    </row>
    <row r="264" spans="1:19" x14ac:dyDescent="0.3">
      <c r="A264" s="40"/>
      <c r="B264" s="101"/>
      <c r="C264" s="14"/>
      <c r="D264" s="14"/>
      <c r="E264" s="101"/>
      <c r="F264" s="14"/>
      <c r="G264" s="14"/>
      <c r="H264" s="101"/>
      <c r="I264" s="14"/>
      <c r="J264" s="14"/>
      <c r="K264" s="101"/>
      <c r="L264" s="14"/>
      <c r="M264" s="14"/>
      <c r="N264" s="101"/>
      <c r="O264" s="14"/>
      <c r="P264" s="14"/>
      <c r="Q264" s="32"/>
      <c r="S264" s="19"/>
    </row>
    <row r="265" spans="1:19" x14ac:dyDescent="0.3">
      <c r="A265" s="40"/>
      <c r="B265" s="101"/>
      <c r="C265" s="14"/>
      <c r="D265" s="14"/>
      <c r="E265" s="101"/>
      <c r="F265" s="14"/>
      <c r="G265" s="14"/>
      <c r="H265" s="101"/>
      <c r="I265" s="14"/>
      <c r="J265" s="14"/>
      <c r="K265" s="101"/>
      <c r="L265" s="14"/>
      <c r="M265" s="14"/>
      <c r="N265" s="101"/>
      <c r="O265" s="14"/>
      <c r="P265" s="14"/>
      <c r="Q265" s="32"/>
      <c r="S265" s="19"/>
    </row>
    <row r="266" spans="1:19" x14ac:dyDescent="0.3">
      <c r="A266" s="40"/>
      <c r="B266" s="101"/>
      <c r="C266" s="14"/>
      <c r="D266" s="14"/>
      <c r="E266" s="101"/>
      <c r="F266" s="14"/>
      <c r="G266" s="14"/>
      <c r="H266" s="101"/>
      <c r="I266" s="14"/>
      <c r="J266" s="14"/>
      <c r="K266" s="101"/>
      <c r="L266" s="14"/>
      <c r="M266" s="14"/>
      <c r="N266" s="101"/>
      <c r="O266" s="14"/>
      <c r="P266" s="14"/>
      <c r="Q266" s="32"/>
      <c r="S266" s="19"/>
    </row>
    <row r="267" spans="1:19" x14ac:dyDescent="0.3">
      <c r="A267" s="40"/>
      <c r="B267" s="101"/>
      <c r="C267" s="14"/>
      <c r="D267" s="14"/>
      <c r="E267" s="101"/>
      <c r="F267" s="14"/>
      <c r="G267" s="14"/>
      <c r="H267" s="101"/>
      <c r="I267" s="14"/>
      <c r="J267" s="14"/>
      <c r="K267" s="101"/>
      <c r="L267" s="14"/>
      <c r="M267" s="14"/>
      <c r="N267" s="101"/>
      <c r="O267" s="14"/>
      <c r="P267" s="14"/>
      <c r="Q267" s="32"/>
      <c r="S267" s="19"/>
    </row>
    <row r="268" spans="1:19" x14ac:dyDescent="0.3">
      <c r="A268" s="40"/>
      <c r="B268" s="101"/>
      <c r="C268" s="14"/>
      <c r="D268" s="14"/>
      <c r="E268" s="101"/>
      <c r="F268" s="14"/>
      <c r="G268" s="14"/>
      <c r="H268" s="101"/>
      <c r="I268" s="14"/>
      <c r="J268" s="14"/>
      <c r="K268" s="101"/>
      <c r="L268" s="14"/>
      <c r="M268" s="14"/>
      <c r="N268" s="101"/>
      <c r="O268" s="14"/>
      <c r="P268" s="14"/>
      <c r="Q268" s="32"/>
      <c r="S268" s="19"/>
    </row>
    <row r="269" spans="1:19" x14ac:dyDescent="0.3">
      <c r="A269" s="40"/>
      <c r="B269" s="101"/>
      <c r="C269" s="14"/>
      <c r="D269" s="14"/>
      <c r="E269" s="101"/>
      <c r="F269" s="14"/>
      <c r="G269" s="14"/>
      <c r="H269" s="101"/>
      <c r="I269" s="14"/>
      <c r="J269" s="14"/>
      <c r="K269" s="101"/>
      <c r="L269" s="14"/>
      <c r="M269" s="14"/>
      <c r="N269" s="101"/>
      <c r="O269" s="14"/>
      <c r="P269" s="14"/>
      <c r="Q269" s="32"/>
      <c r="S269" s="19"/>
    </row>
    <row r="270" spans="1:19" x14ac:dyDescent="0.3">
      <c r="A270" s="40"/>
      <c r="B270" s="101"/>
      <c r="C270" s="14"/>
      <c r="D270" s="14"/>
      <c r="E270" s="101"/>
      <c r="F270" s="14"/>
      <c r="G270" s="14"/>
      <c r="H270" s="101"/>
      <c r="I270" s="14"/>
      <c r="J270" s="14"/>
      <c r="K270" s="101"/>
      <c r="L270" s="14"/>
      <c r="M270" s="14"/>
      <c r="N270" s="101"/>
      <c r="O270" s="14"/>
      <c r="P270" s="14"/>
      <c r="Q270" s="32"/>
      <c r="S270" s="19"/>
    </row>
    <row r="271" spans="1:19" x14ac:dyDescent="0.3">
      <c r="A271" s="40"/>
      <c r="B271" s="101"/>
      <c r="C271" s="14"/>
      <c r="D271" s="14"/>
      <c r="E271" s="101"/>
      <c r="F271" s="14"/>
      <c r="G271" s="14"/>
      <c r="H271" s="101"/>
      <c r="I271" s="14"/>
      <c r="J271" s="14"/>
      <c r="K271" s="101"/>
      <c r="L271" s="14"/>
      <c r="M271" s="14"/>
      <c r="N271" s="101"/>
      <c r="O271" s="14"/>
      <c r="P271" s="14"/>
      <c r="Q271" s="32"/>
      <c r="S271" s="19"/>
    </row>
    <row r="272" spans="1:19" x14ac:dyDescent="0.3">
      <c r="A272" s="40"/>
      <c r="B272" s="101"/>
      <c r="C272" s="14"/>
      <c r="D272" s="14"/>
      <c r="E272" s="101"/>
      <c r="F272" s="14"/>
      <c r="G272" s="14"/>
      <c r="H272" s="101"/>
      <c r="I272" s="14"/>
      <c r="J272" s="14"/>
      <c r="K272" s="101"/>
      <c r="L272" s="14"/>
      <c r="M272" s="14"/>
      <c r="N272" s="101"/>
      <c r="O272" s="14"/>
      <c r="P272" s="14"/>
      <c r="Q272" s="32"/>
      <c r="S272" s="19"/>
    </row>
    <row r="273" spans="1:19" x14ac:dyDescent="0.3">
      <c r="A273" s="40"/>
      <c r="B273" s="101"/>
      <c r="C273" s="14"/>
      <c r="D273" s="14"/>
      <c r="E273" s="101"/>
      <c r="F273" s="14"/>
      <c r="G273" s="14"/>
      <c r="H273" s="101"/>
      <c r="I273" s="14"/>
      <c r="J273" s="14"/>
      <c r="K273" s="101"/>
      <c r="L273" s="14"/>
      <c r="M273" s="14"/>
      <c r="N273" s="101"/>
      <c r="O273" s="14"/>
      <c r="P273" s="14"/>
      <c r="Q273" s="32"/>
      <c r="S273" s="19"/>
    </row>
    <row r="274" spans="1:19" x14ac:dyDescent="0.3">
      <c r="A274" s="40"/>
      <c r="B274" s="101"/>
      <c r="C274" s="14"/>
      <c r="D274" s="14"/>
      <c r="E274" s="101"/>
      <c r="F274" s="14"/>
      <c r="G274" s="14"/>
      <c r="H274" s="101"/>
      <c r="I274" s="14"/>
      <c r="J274" s="14"/>
      <c r="K274" s="101"/>
      <c r="L274" s="14"/>
      <c r="M274" s="14"/>
      <c r="N274" s="101"/>
      <c r="O274" s="14"/>
      <c r="P274" s="14"/>
      <c r="Q274" s="32"/>
      <c r="S274" s="19"/>
    </row>
    <row r="275" spans="1:19" x14ac:dyDescent="0.3">
      <c r="A275" s="40"/>
      <c r="B275" s="101"/>
      <c r="C275" s="14"/>
      <c r="D275" s="14"/>
      <c r="E275" s="101"/>
      <c r="F275" s="14"/>
      <c r="G275" s="14"/>
      <c r="H275" s="101"/>
      <c r="I275" s="14"/>
      <c r="J275" s="14"/>
      <c r="K275" s="101"/>
      <c r="L275" s="14"/>
      <c r="M275" s="14"/>
      <c r="N275" s="101"/>
      <c r="O275" s="14"/>
      <c r="P275" s="14"/>
      <c r="Q275" s="32"/>
      <c r="S275" s="19"/>
    </row>
    <row r="276" spans="1:19" x14ac:dyDescent="0.3">
      <c r="A276" s="40"/>
      <c r="B276" s="101"/>
      <c r="C276" s="14"/>
      <c r="D276" s="14"/>
      <c r="E276" s="101"/>
      <c r="F276" s="14"/>
      <c r="G276" s="14"/>
      <c r="H276" s="101"/>
      <c r="I276" s="14"/>
      <c r="J276" s="14"/>
      <c r="K276" s="101"/>
      <c r="L276" s="14"/>
      <c r="M276" s="14"/>
      <c r="N276" s="101"/>
      <c r="O276" s="14"/>
      <c r="P276" s="14"/>
      <c r="Q276" s="32"/>
      <c r="S276" s="19"/>
    </row>
    <row r="277" spans="1:19" x14ac:dyDescent="0.3">
      <c r="A277" s="40"/>
      <c r="B277" s="101"/>
      <c r="C277" s="14"/>
      <c r="D277" s="14"/>
      <c r="E277" s="101"/>
      <c r="F277" s="14"/>
      <c r="G277" s="14"/>
      <c r="H277" s="101"/>
      <c r="I277" s="14"/>
      <c r="J277" s="14"/>
      <c r="K277" s="101"/>
      <c r="L277" s="14"/>
      <c r="M277" s="14"/>
      <c r="N277" s="101"/>
      <c r="O277" s="14"/>
      <c r="P277" s="14"/>
      <c r="Q277" s="32"/>
      <c r="S277" s="19"/>
    </row>
    <row r="278" spans="1:19" x14ac:dyDescent="0.3">
      <c r="A278" s="40"/>
      <c r="B278" s="101"/>
      <c r="C278" s="14"/>
      <c r="D278" s="14"/>
      <c r="E278" s="101"/>
      <c r="F278" s="14"/>
      <c r="G278" s="14"/>
      <c r="H278" s="101"/>
      <c r="I278" s="14"/>
      <c r="J278" s="14"/>
      <c r="K278" s="101"/>
      <c r="L278" s="14"/>
      <c r="M278" s="14"/>
      <c r="N278" s="101"/>
      <c r="O278" s="14"/>
      <c r="P278" s="14"/>
      <c r="Q278" s="32"/>
      <c r="S278" s="19"/>
    </row>
    <row r="279" spans="1:19" x14ac:dyDescent="0.3">
      <c r="A279" s="40"/>
      <c r="B279" s="101"/>
      <c r="C279" s="14"/>
      <c r="D279" s="14"/>
      <c r="E279" s="101"/>
      <c r="F279" s="14"/>
      <c r="G279" s="14"/>
      <c r="H279" s="101"/>
      <c r="I279" s="14"/>
      <c r="J279" s="14"/>
      <c r="K279" s="101"/>
      <c r="L279" s="14"/>
      <c r="M279" s="14"/>
      <c r="N279" s="101"/>
      <c r="O279" s="14"/>
      <c r="P279" s="14"/>
      <c r="Q279" s="32"/>
      <c r="S279" s="19"/>
    </row>
    <row r="280" spans="1:19" x14ac:dyDescent="0.3">
      <c r="A280" s="40"/>
      <c r="B280" s="101"/>
      <c r="C280" s="14"/>
      <c r="D280" s="14"/>
      <c r="E280" s="101"/>
      <c r="F280" s="14"/>
      <c r="G280" s="14"/>
      <c r="H280" s="101"/>
      <c r="I280" s="14"/>
      <c r="J280" s="14"/>
      <c r="K280" s="101"/>
      <c r="L280" s="14"/>
      <c r="M280" s="14"/>
      <c r="N280" s="101"/>
      <c r="O280" s="14"/>
      <c r="P280" s="14"/>
      <c r="Q280" s="32"/>
      <c r="S280" s="19"/>
    </row>
    <row r="281" spans="1:19" x14ac:dyDescent="0.3">
      <c r="A281" s="40"/>
      <c r="B281" s="101"/>
      <c r="C281" s="14"/>
      <c r="D281" s="14"/>
      <c r="E281" s="101"/>
      <c r="F281" s="14"/>
      <c r="G281" s="14"/>
      <c r="H281" s="101"/>
      <c r="I281" s="14"/>
      <c r="J281" s="14"/>
      <c r="K281" s="101"/>
      <c r="L281" s="14"/>
      <c r="M281" s="14"/>
      <c r="N281" s="101"/>
      <c r="O281" s="14"/>
      <c r="P281" s="14"/>
      <c r="Q281" s="32"/>
      <c r="S281" s="19"/>
    </row>
    <row r="282" spans="1:19" x14ac:dyDescent="0.3">
      <c r="A282" s="40"/>
      <c r="B282" s="101"/>
      <c r="C282" s="14"/>
      <c r="D282" s="14"/>
      <c r="E282" s="101"/>
      <c r="F282" s="14"/>
      <c r="G282" s="14"/>
      <c r="H282" s="101"/>
      <c r="I282" s="14"/>
      <c r="J282" s="14"/>
      <c r="K282" s="101"/>
      <c r="L282" s="14"/>
      <c r="M282" s="14"/>
      <c r="N282" s="101"/>
      <c r="O282" s="14"/>
      <c r="P282" s="14"/>
      <c r="Q282" s="32"/>
      <c r="S282" s="19"/>
    </row>
    <row r="283" spans="1:19" x14ac:dyDescent="0.3">
      <c r="A283" s="40"/>
      <c r="B283" s="101"/>
      <c r="C283" s="14"/>
      <c r="D283" s="14"/>
      <c r="E283" s="101"/>
      <c r="F283" s="14"/>
      <c r="G283" s="14"/>
      <c r="H283" s="101"/>
      <c r="I283" s="14"/>
      <c r="J283" s="14"/>
      <c r="K283" s="101"/>
      <c r="L283" s="14"/>
      <c r="M283" s="14"/>
      <c r="N283" s="101"/>
      <c r="O283" s="14"/>
      <c r="P283" s="14"/>
      <c r="Q283" s="32"/>
      <c r="S283" s="19"/>
    </row>
    <row r="284" spans="1:19" x14ac:dyDescent="0.3">
      <c r="A284" s="40"/>
      <c r="B284" s="101"/>
      <c r="C284" s="14"/>
      <c r="D284" s="14"/>
      <c r="E284" s="101"/>
      <c r="F284" s="14"/>
      <c r="G284" s="14"/>
      <c r="H284" s="101"/>
      <c r="I284" s="14"/>
      <c r="J284" s="14"/>
      <c r="K284" s="101"/>
      <c r="L284" s="14"/>
      <c r="M284" s="14"/>
      <c r="N284" s="101"/>
      <c r="O284" s="14"/>
      <c r="P284" s="14"/>
      <c r="Q284" s="32"/>
      <c r="S284" s="19"/>
    </row>
    <row r="285" spans="1:19" x14ac:dyDescent="0.3">
      <c r="A285" s="40"/>
      <c r="B285" s="101"/>
      <c r="C285" s="14"/>
      <c r="D285" s="14"/>
      <c r="E285" s="101"/>
      <c r="F285" s="14"/>
      <c r="G285" s="14"/>
      <c r="H285" s="101"/>
      <c r="I285" s="14"/>
      <c r="J285" s="14"/>
      <c r="K285" s="101"/>
      <c r="L285" s="14"/>
      <c r="M285" s="14"/>
      <c r="N285" s="101"/>
      <c r="O285" s="14"/>
      <c r="P285" s="14"/>
      <c r="Q285" s="32"/>
      <c r="S285" s="19"/>
    </row>
    <row r="286" spans="1:19" x14ac:dyDescent="0.3">
      <c r="A286" s="40"/>
      <c r="B286" s="101"/>
      <c r="C286" s="14"/>
      <c r="D286" s="14"/>
      <c r="E286" s="101"/>
      <c r="F286" s="14"/>
      <c r="G286" s="14"/>
      <c r="H286" s="101"/>
      <c r="I286" s="14"/>
      <c r="J286" s="14"/>
      <c r="K286" s="101"/>
      <c r="L286" s="14"/>
      <c r="M286" s="14"/>
      <c r="N286" s="101"/>
      <c r="O286" s="14"/>
      <c r="P286" s="14"/>
      <c r="Q286" s="32"/>
      <c r="S286" s="19"/>
    </row>
    <row r="287" spans="1:19" x14ac:dyDescent="0.3">
      <c r="A287" s="40"/>
      <c r="B287" s="101"/>
      <c r="C287" s="14"/>
      <c r="D287" s="14"/>
      <c r="E287" s="101"/>
      <c r="F287" s="14"/>
      <c r="G287" s="14"/>
      <c r="H287" s="101"/>
      <c r="I287" s="14"/>
      <c r="J287" s="14"/>
      <c r="K287" s="101"/>
      <c r="L287" s="14"/>
      <c r="M287" s="14"/>
      <c r="N287" s="101"/>
      <c r="O287" s="14"/>
      <c r="P287" s="14"/>
      <c r="Q287" s="32"/>
      <c r="S287" s="19"/>
    </row>
    <row r="288" spans="1:19" x14ac:dyDescent="0.3">
      <c r="A288" s="40"/>
      <c r="B288" s="101"/>
      <c r="C288" s="14"/>
      <c r="D288" s="14"/>
      <c r="E288" s="101"/>
      <c r="F288" s="14"/>
      <c r="G288" s="14"/>
      <c r="H288" s="101"/>
      <c r="I288" s="14"/>
      <c r="J288" s="14"/>
      <c r="K288" s="101"/>
      <c r="L288" s="14"/>
      <c r="M288" s="14"/>
      <c r="N288" s="101"/>
      <c r="O288" s="14"/>
      <c r="P288" s="14"/>
      <c r="Q288" s="32"/>
      <c r="S288" s="19"/>
    </row>
    <row r="289" spans="1:19" x14ac:dyDescent="0.3">
      <c r="A289" s="40"/>
      <c r="B289" s="101"/>
      <c r="C289" s="14"/>
      <c r="D289" s="14"/>
      <c r="E289" s="101"/>
      <c r="F289" s="14"/>
      <c r="G289" s="14"/>
      <c r="H289" s="101"/>
      <c r="I289" s="14"/>
      <c r="J289" s="14"/>
      <c r="K289" s="101"/>
      <c r="L289" s="14"/>
      <c r="M289" s="14"/>
      <c r="N289" s="101"/>
      <c r="O289" s="14"/>
      <c r="P289" s="14"/>
      <c r="Q289" s="32"/>
      <c r="S289" s="19"/>
    </row>
    <row r="290" spans="1:19" x14ac:dyDescent="0.3">
      <c r="A290" s="40"/>
      <c r="B290" s="101"/>
      <c r="C290" s="14"/>
      <c r="D290" s="14"/>
      <c r="E290" s="101"/>
      <c r="F290" s="14"/>
      <c r="G290" s="14"/>
      <c r="H290" s="101"/>
      <c r="I290" s="14"/>
      <c r="J290" s="14"/>
      <c r="K290" s="101"/>
      <c r="L290" s="14"/>
      <c r="M290" s="14"/>
      <c r="N290" s="101"/>
      <c r="O290" s="14"/>
      <c r="P290" s="14"/>
      <c r="Q290" s="32"/>
      <c r="S290" s="19"/>
    </row>
    <row r="291" spans="1:19" x14ac:dyDescent="0.3">
      <c r="A291" s="40"/>
      <c r="B291" s="101"/>
      <c r="C291" s="14"/>
      <c r="D291" s="14"/>
      <c r="E291" s="101"/>
      <c r="F291" s="14"/>
      <c r="G291" s="14"/>
      <c r="H291" s="101"/>
      <c r="I291" s="14"/>
      <c r="J291" s="14"/>
      <c r="K291" s="101"/>
      <c r="L291" s="14"/>
      <c r="M291" s="14"/>
      <c r="N291" s="101"/>
      <c r="O291" s="14"/>
      <c r="P291" s="14"/>
      <c r="Q291" s="32"/>
      <c r="S291" s="19"/>
    </row>
    <row r="292" spans="1:19" x14ac:dyDescent="0.3">
      <c r="A292" s="40"/>
      <c r="B292" s="101"/>
      <c r="C292" s="14"/>
      <c r="D292" s="14"/>
      <c r="E292" s="101"/>
      <c r="F292" s="14"/>
      <c r="G292" s="14"/>
      <c r="H292" s="101"/>
      <c r="I292" s="14"/>
      <c r="J292" s="14"/>
      <c r="K292" s="101"/>
      <c r="L292" s="14"/>
      <c r="M292" s="14"/>
      <c r="N292" s="101"/>
      <c r="O292" s="14"/>
      <c r="P292" s="14"/>
      <c r="Q292" s="32"/>
      <c r="S292" s="19"/>
    </row>
    <row r="293" spans="1:19" x14ac:dyDescent="0.3">
      <c r="A293" s="40"/>
      <c r="B293" s="101"/>
      <c r="C293" s="14"/>
      <c r="D293" s="14"/>
      <c r="E293" s="101"/>
      <c r="F293" s="14"/>
      <c r="G293" s="14"/>
      <c r="H293" s="101"/>
      <c r="I293" s="14"/>
      <c r="J293" s="14"/>
      <c r="K293" s="101"/>
      <c r="L293" s="14"/>
      <c r="M293" s="14"/>
      <c r="N293" s="101"/>
      <c r="O293" s="14"/>
      <c r="P293" s="14"/>
      <c r="Q293" s="32"/>
      <c r="S293" s="19"/>
    </row>
    <row r="294" spans="1:19" x14ac:dyDescent="0.3">
      <c r="A294" s="40"/>
      <c r="B294" s="101"/>
      <c r="C294" s="14"/>
      <c r="D294" s="14"/>
      <c r="E294" s="101"/>
      <c r="F294" s="14"/>
      <c r="G294" s="14"/>
      <c r="H294" s="101"/>
      <c r="I294" s="14"/>
      <c r="J294" s="14"/>
      <c r="K294" s="101"/>
      <c r="L294" s="14"/>
      <c r="M294" s="14"/>
      <c r="N294" s="101"/>
      <c r="O294" s="14"/>
      <c r="P294" s="14"/>
      <c r="Q294" s="32"/>
      <c r="S294" s="19"/>
    </row>
    <row r="295" spans="1:19" x14ac:dyDescent="0.3">
      <c r="A295" s="40"/>
      <c r="B295" s="101"/>
      <c r="C295" s="14"/>
      <c r="D295" s="14"/>
      <c r="E295" s="101"/>
      <c r="F295" s="14"/>
      <c r="G295" s="14"/>
      <c r="H295" s="101"/>
      <c r="I295" s="14"/>
      <c r="J295" s="14"/>
      <c r="K295" s="101"/>
      <c r="L295" s="14"/>
      <c r="M295" s="14"/>
      <c r="N295" s="101"/>
      <c r="O295" s="14"/>
      <c r="P295" s="14"/>
      <c r="Q295" s="32"/>
      <c r="S295" s="19"/>
    </row>
    <row r="296" spans="1:19" x14ac:dyDescent="0.3">
      <c r="A296" s="40"/>
      <c r="B296" s="101"/>
      <c r="C296" s="14"/>
      <c r="D296" s="14"/>
      <c r="E296" s="101"/>
      <c r="F296" s="14"/>
      <c r="G296" s="14"/>
      <c r="H296" s="101"/>
      <c r="I296" s="14"/>
      <c r="J296" s="14"/>
      <c r="K296" s="101"/>
      <c r="L296" s="14"/>
      <c r="M296" s="14"/>
      <c r="N296" s="101"/>
      <c r="O296" s="14"/>
      <c r="P296" s="14"/>
      <c r="Q296" s="32"/>
      <c r="S296" s="19"/>
    </row>
    <row r="297" spans="1:19" x14ac:dyDescent="0.3">
      <c r="A297" s="40"/>
      <c r="B297" s="101"/>
      <c r="C297" s="14"/>
      <c r="D297" s="14"/>
      <c r="E297" s="101"/>
      <c r="F297" s="14"/>
      <c r="G297" s="14"/>
      <c r="H297" s="101"/>
      <c r="I297" s="14"/>
      <c r="J297" s="14"/>
      <c r="K297" s="101"/>
      <c r="L297" s="14"/>
      <c r="M297" s="14"/>
      <c r="N297" s="101"/>
      <c r="O297" s="14"/>
      <c r="P297" s="14"/>
      <c r="Q297" s="32"/>
      <c r="S297" s="19"/>
    </row>
    <row r="298" spans="1:19" x14ac:dyDescent="0.3">
      <c r="A298" s="40"/>
      <c r="B298" s="101"/>
      <c r="C298" s="14"/>
      <c r="D298" s="14"/>
      <c r="E298" s="101"/>
      <c r="F298" s="14"/>
      <c r="G298" s="14"/>
      <c r="H298" s="101"/>
      <c r="I298" s="14"/>
      <c r="J298" s="14"/>
      <c r="K298" s="101"/>
      <c r="L298" s="14"/>
      <c r="M298" s="14"/>
      <c r="N298" s="101"/>
      <c r="O298" s="14"/>
      <c r="P298" s="14"/>
      <c r="Q298" s="32"/>
      <c r="S298" s="19"/>
    </row>
    <row r="299" spans="1:19" x14ac:dyDescent="0.3">
      <c r="A299" s="40"/>
      <c r="B299" s="101"/>
      <c r="C299" s="14"/>
      <c r="D299" s="14"/>
      <c r="E299" s="101"/>
      <c r="F299" s="14"/>
      <c r="G299" s="14"/>
      <c r="H299" s="101"/>
      <c r="I299" s="14"/>
      <c r="J299" s="14"/>
      <c r="K299" s="101"/>
      <c r="L299" s="14"/>
      <c r="M299" s="14"/>
      <c r="N299" s="101"/>
      <c r="O299" s="14"/>
      <c r="P299" s="14"/>
      <c r="Q299" s="32"/>
      <c r="S299" s="19"/>
    </row>
    <row r="300" spans="1:19" x14ac:dyDescent="0.3">
      <c r="A300" s="40"/>
      <c r="B300" s="101"/>
      <c r="C300" s="14"/>
      <c r="D300" s="14"/>
      <c r="E300" s="101"/>
      <c r="F300" s="14"/>
      <c r="G300" s="14"/>
      <c r="H300" s="101"/>
      <c r="I300" s="14"/>
      <c r="J300" s="14"/>
      <c r="K300" s="101"/>
      <c r="L300" s="14"/>
      <c r="M300" s="14"/>
      <c r="N300" s="101"/>
      <c r="O300" s="14"/>
      <c r="P300" s="14"/>
      <c r="Q300" s="32"/>
      <c r="S300" s="19"/>
    </row>
    <row r="301" spans="1:19" x14ac:dyDescent="0.3">
      <c r="A301" s="40"/>
      <c r="B301" s="101"/>
      <c r="C301" s="14"/>
      <c r="D301" s="14"/>
      <c r="E301" s="101"/>
      <c r="F301" s="14"/>
      <c r="G301" s="14"/>
      <c r="H301" s="101"/>
      <c r="I301" s="14"/>
      <c r="J301" s="14"/>
      <c r="K301" s="101"/>
      <c r="L301" s="14"/>
      <c r="M301" s="14"/>
      <c r="N301" s="101"/>
      <c r="O301" s="14"/>
      <c r="P301" s="14"/>
      <c r="Q301" s="32"/>
      <c r="S301" s="19"/>
    </row>
    <row r="302" spans="1:19" x14ac:dyDescent="0.3">
      <c r="A302" s="40"/>
      <c r="B302" s="101"/>
      <c r="C302" s="14"/>
      <c r="D302" s="14"/>
      <c r="E302" s="101"/>
      <c r="F302" s="14"/>
      <c r="G302" s="14"/>
      <c r="H302" s="101"/>
      <c r="I302" s="14"/>
      <c r="J302" s="14"/>
      <c r="K302" s="101"/>
      <c r="L302" s="14"/>
      <c r="M302" s="14"/>
      <c r="N302" s="101"/>
      <c r="O302" s="14"/>
      <c r="P302" s="14"/>
      <c r="Q302" s="32"/>
      <c r="S302" s="19"/>
    </row>
    <row r="303" spans="1:19" x14ac:dyDescent="0.3">
      <c r="A303" s="40"/>
      <c r="B303" s="101"/>
      <c r="C303" s="14"/>
      <c r="D303" s="14"/>
      <c r="E303" s="101"/>
      <c r="F303" s="14"/>
      <c r="G303" s="14"/>
      <c r="H303" s="101"/>
      <c r="I303" s="14"/>
      <c r="J303" s="14"/>
      <c r="K303" s="101"/>
      <c r="L303" s="14"/>
      <c r="M303" s="14"/>
      <c r="N303" s="101"/>
      <c r="O303" s="14"/>
      <c r="P303" s="14"/>
      <c r="Q303" s="32"/>
      <c r="S303" s="19"/>
    </row>
    <row r="304" spans="1:19" x14ac:dyDescent="0.3">
      <c r="A304" s="40"/>
      <c r="B304" s="101"/>
      <c r="C304" s="14"/>
      <c r="D304" s="14"/>
      <c r="E304" s="101"/>
      <c r="F304" s="14"/>
      <c r="G304" s="14"/>
      <c r="H304" s="101"/>
      <c r="I304" s="14"/>
      <c r="J304" s="14"/>
      <c r="K304" s="101"/>
      <c r="L304" s="14"/>
      <c r="M304" s="14"/>
      <c r="N304" s="101"/>
      <c r="O304" s="14"/>
      <c r="P304" s="14"/>
      <c r="Q304" s="32"/>
      <c r="S304" s="19"/>
    </row>
    <row r="305" spans="1:19" x14ac:dyDescent="0.3">
      <c r="A305" s="40"/>
      <c r="B305" s="101"/>
      <c r="C305" s="14"/>
      <c r="D305" s="14"/>
      <c r="E305" s="101"/>
      <c r="F305" s="14"/>
      <c r="G305" s="14"/>
      <c r="H305" s="101"/>
      <c r="I305" s="14"/>
      <c r="J305" s="14"/>
      <c r="K305" s="101"/>
      <c r="L305" s="14"/>
      <c r="M305" s="14"/>
      <c r="N305" s="101"/>
      <c r="O305" s="14"/>
      <c r="P305" s="14"/>
      <c r="Q305" s="32"/>
      <c r="S305" s="19"/>
    </row>
    <row r="306" spans="1:19" x14ac:dyDescent="0.3">
      <c r="A306" s="40"/>
      <c r="B306" s="101"/>
      <c r="C306" s="14"/>
      <c r="D306" s="14"/>
      <c r="E306" s="101"/>
      <c r="F306" s="14"/>
      <c r="G306" s="14"/>
      <c r="H306" s="101"/>
      <c r="I306" s="14"/>
      <c r="J306" s="14"/>
      <c r="K306" s="101"/>
      <c r="L306" s="14"/>
      <c r="M306" s="14"/>
      <c r="N306" s="101"/>
      <c r="O306" s="14"/>
      <c r="P306" s="14"/>
      <c r="Q306" s="32"/>
      <c r="S306" s="19"/>
    </row>
    <row r="307" spans="1:19" x14ac:dyDescent="0.3">
      <c r="A307" s="40"/>
      <c r="B307" s="101"/>
      <c r="C307" s="14"/>
      <c r="D307" s="14"/>
      <c r="E307" s="101"/>
      <c r="F307" s="14"/>
      <c r="G307" s="14"/>
      <c r="H307" s="101"/>
      <c r="I307" s="14"/>
      <c r="J307" s="14"/>
      <c r="K307" s="101"/>
      <c r="L307" s="14"/>
      <c r="M307" s="14"/>
      <c r="N307" s="101"/>
      <c r="O307" s="14"/>
      <c r="P307" s="14"/>
      <c r="Q307" s="32"/>
      <c r="S307" s="19"/>
    </row>
    <row r="308" spans="1:19" x14ac:dyDescent="0.3">
      <c r="A308" s="40"/>
      <c r="B308" s="101"/>
      <c r="C308" s="14"/>
      <c r="D308" s="14"/>
      <c r="E308" s="101"/>
      <c r="F308" s="14"/>
      <c r="G308" s="14"/>
      <c r="H308" s="101"/>
      <c r="I308" s="14"/>
      <c r="J308" s="14"/>
      <c r="K308" s="101"/>
      <c r="L308" s="14"/>
      <c r="M308" s="14"/>
      <c r="N308" s="101"/>
      <c r="O308" s="14"/>
      <c r="P308" s="14"/>
      <c r="Q308" s="32"/>
      <c r="S308" s="19"/>
    </row>
    <row r="309" spans="1:19" x14ac:dyDescent="0.3">
      <c r="A309" s="40"/>
      <c r="B309" s="101"/>
      <c r="C309" s="14"/>
      <c r="D309" s="14"/>
      <c r="E309" s="101"/>
      <c r="F309" s="14"/>
      <c r="G309" s="14"/>
      <c r="H309" s="101"/>
      <c r="I309" s="14"/>
      <c r="J309" s="14"/>
      <c r="K309" s="101"/>
      <c r="L309" s="14"/>
      <c r="M309" s="14"/>
      <c r="N309" s="101"/>
      <c r="O309" s="14"/>
      <c r="P309" s="14"/>
      <c r="Q309" s="32"/>
      <c r="S309" s="19"/>
    </row>
    <row r="310" spans="1:19" x14ac:dyDescent="0.3">
      <c r="A310" s="40"/>
      <c r="B310" s="101"/>
      <c r="C310" s="14"/>
      <c r="D310" s="14"/>
      <c r="E310" s="101"/>
      <c r="F310" s="14"/>
      <c r="G310" s="14"/>
      <c r="H310" s="101"/>
      <c r="I310" s="14"/>
      <c r="J310" s="14"/>
      <c r="K310" s="101"/>
      <c r="L310" s="14"/>
      <c r="M310" s="14"/>
      <c r="N310" s="101"/>
      <c r="O310" s="14"/>
      <c r="P310" s="14"/>
      <c r="Q310" s="32"/>
      <c r="S310" s="19"/>
    </row>
    <row r="311" spans="1:19" x14ac:dyDescent="0.3">
      <c r="A311" s="40"/>
      <c r="B311" s="101"/>
      <c r="C311" s="14"/>
      <c r="D311" s="14"/>
      <c r="E311" s="101"/>
      <c r="F311" s="14"/>
      <c r="G311" s="14"/>
      <c r="H311" s="101"/>
      <c r="I311" s="14"/>
      <c r="J311" s="14"/>
      <c r="K311" s="101"/>
      <c r="L311" s="14"/>
      <c r="M311" s="14"/>
      <c r="N311" s="101"/>
      <c r="O311" s="14"/>
      <c r="P311" s="14"/>
      <c r="Q311" s="32"/>
      <c r="S311" s="19"/>
    </row>
    <row r="312" spans="1:19" x14ac:dyDescent="0.3">
      <c r="A312" s="40"/>
      <c r="B312" s="101"/>
      <c r="C312" s="14"/>
      <c r="D312" s="14"/>
      <c r="E312" s="101"/>
      <c r="F312" s="14"/>
      <c r="G312" s="14"/>
      <c r="H312" s="101"/>
      <c r="I312" s="14"/>
      <c r="J312" s="14"/>
      <c r="K312" s="101"/>
      <c r="L312" s="14"/>
      <c r="M312" s="14"/>
      <c r="N312" s="101"/>
      <c r="O312" s="14"/>
      <c r="P312" s="14"/>
      <c r="Q312" s="32"/>
      <c r="S312" s="19"/>
    </row>
    <row r="313" spans="1:19" x14ac:dyDescent="0.3">
      <c r="A313" s="40"/>
      <c r="B313" s="101"/>
      <c r="C313" s="14"/>
      <c r="D313" s="14"/>
      <c r="E313" s="101"/>
      <c r="F313" s="14"/>
      <c r="G313" s="14"/>
      <c r="H313" s="101"/>
      <c r="I313" s="14"/>
      <c r="J313" s="14"/>
      <c r="K313" s="101"/>
      <c r="L313" s="14"/>
      <c r="M313" s="14"/>
      <c r="N313" s="101"/>
      <c r="O313" s="14"/>
      <c r="P313" s="14"/>
      <c r="Q313" s="32"/>
      <c r="S313" s="19"/>
    </row>
    <row r="314" spans="1:19" x14ac:dyDescent="0.3">
      <c r="A314" s="40"/>
      <c r="B314" s="101"/>
      <c r="C314" s="14"/>
      <c r="D314" s="14"/>
      <c r="E314" s="101"/>
      <c r="F314" s="14"/>
      <c r="G314" s="14"/>
      <c r="H314" s="101"/>
      <c r="I314" s="14"/>
      <c r="J314" s="14"/>
      <c r="K314" s="101"/>
      <c r="L314" s="14"/>
      <c r="M314" s="14"/>
      <c r="N314" s="101"/>
      <c r="O314" s="14"/>
      <c r="P314" s="14"/>
      <c r="Q314" s="32"/>
      <c r="S314" s="19"/>
    </row>
    <row r="315" spans="1:19" x14ac:dyDescent="0.3">
      <c r="A315" s="40"/>
      <c r="B315" s="101"/>
      <c r="C315" s="14"/>
      <c r="D315" s="14"/>
      <c r="E315" s="101"/>
      <c r="F315" s="14"/>
      <c r="G315" s="14"/>
      <c r="H315" s="101"/>
      <c r="I315" s="14"/>
      <c r="J315" s="14"/>
      <c r="K315" s="101"/>
      <c r="L315" s="14"/>
      <c r="M315" s="14"/>
      <c r="N315" s="101"/>
      <c r="O315" s="14"/>
      <c r="P315" s="14"/>
      <c r="Q315" s="32"/>
      <c r="S315" s="19"/>
    </row>
    <row r="316" spans="1:19" x14ac:dyDescent="0.3">
      <c r="A316" s="40"/>
      <c r="B316" s="101"/>
      <c r="C316" s="14"/>
      <c r="D316" s="14"/>
      <c r="E316" s="101"/>
      <c r="F316" s="14"/>
      <c r="G316" s="14"/>
      <c r="H316" s="101"/>
      <c r="I316" s="14"/>
      <c r="J316" s="14"/>
      <c r="K316" s="101"/>
      <c r="L316" s="14"/>
      <c r="M316" s="14"/>
      <c r="N316" s="101"/>
      <c r="O316" s="14"/>
      <c r="P316" s="14"/>
      <c r="Q316" s="32"/>
      <c r="S316" s="19"/>
    </row>
    <row r="317" spans="1:19" x14ac:dyDescent="0.3">
      <c r="A317" s="40"/>
      <c r="B317" s="101"/>
      <c r="C317" s="14"/>
      <c r="D317" s="14"/>
      <c r="E317" s="101"/>
      <c r="F317" s="14"/>
      <c r="G317" s="14"/>
      <c r="H317" s="101"/>
      <c r="I317" s="14"/>
      <c r="J317" s="14"/>
      <c r="K317" s="101"/>
      <c r="L317" s="14"/>
      <c r="M317" s="14"/>
      <c r="N317" s="101"/>
      <c r="O317" s="14"/>
      <c r="P317" s="14"/>
      <c r="Q317" s="32"/>
      <c r="S317" s="19"/>
    </row>
    <row r="318" spans="1:19" x14ac:dyDescent="0.3">
      <c r="A318" s="40"/>
      <c r="B318" s="101"/>
      <c r="C318" s="14"/>
      <c r="D318" s="14"/>
      <c r="E318" s="101"/>
      <c r="F318" s="14"/>
      <c r="G318" s="14"/>
      <c r="H318" s="101"/>
      <c r="I318" s="14"/>
      <c r="J318" s="14"/>
      <c r="K318" s="101"/>
      <c r="L318" s="14"/>
      <c r="M318" s="14"/>
      <c r="N318" s="101"/>
      <c r="O318" s="14"/>
      <c r="P318" s="14"/>
      <c r="Q318" s="32"/>
      <c r="S318" s="19"/>
    </row>
    <row r="319" spans="1:19" x14ac:dyDescent="0.3">
      <c r="A319" s="40"/>
      <c r="B319" s="101"/>
      <c r="C319" s="14"/>
      <c r="D319" s="14"/>
      <c r="E319" s="101"/>
      <c r="F319" s="14"/>
      <c r="G319" s="14"/>
      <c r="H319" s="101"/>
      <c r="I319" s="14"/>
      <c r="J319" s="14"/>
      <c r="K319" s="101"/>
      <c r="L319" s="14"/>
      <c r="M319" s="14"/>
      <c r="N319" s="101"/>
      <c r="O319" s="14"/>
      <c r="P319" s="14"/>
      <c r="Q319" s="32"/>
      <c r="S319" s="19"/>
    </row>
    <row r="320" spans="1:19" x14ac:dyDescent="0.3">
      <c r="A320" s="40"/>
      <c r="B320" s="101"/>
      <c r="C320" s="14"/>
      <c r="D320" s="14"/>
      <c r="E320" s="101"/>
      <c r="F320" s="14"/>
      <c r="G320" s="14"/>
      <c r="H320" s="101"/>
      <c r="I320" s="14"/>
      <c r="J320" s="14"/>
      <c r="K320" s="101"/>
      <c r="L320" s="14"/>
      <c r="M320" s="14"/>
      <c r="N320" s="101"/>
      <c r="O320" s="14"/>
      <c r="P320" s="14"/>
      <c r="Q320" s="32"/>
      <c r="S320" s="19"/>
    </row>
    <row r="321" spans="1:19" x14ac:dyDescent="0.3">
      <c r="A321" s="40"/>
      <c r="B321" s="101"/>
      <c r="C321" s="14"/>
      <c r="D321" s="14"/>
      <c r="E321" s="101"/>
      <c r="F321" s="14"/>
      <c r="G321" s="14"/>
      <c r="H321" s="101"/>
      <c r="I321" s="14"/>
      <c r="J321" s="14"/>
      <c r="K321" s="101"/>
      <c r="L321" s="14"/>
      <c r="M321" s="14"/>
      <c r="N321" s="101"/>
      <c r="O321" s="14"/>
      <c r="P321" s="14"/>
      <c r="Q321" s="32"/>
      <c r="S321" s="19"/>
    </row>
    <row r="322" spans="1:19" x14ac:dyDescent="0.3">
      <c r="A322" s="40"/>
      <c r="B322" s="101"/>
      <c r="C322" s="14"/>
      <c r="D322" s="14"/>
      <c r="E322" s="101"/>
      <c r="F322" s="14"/>
      <c r="G322" s="14"/>
      <c r="H322" s="101"/>
      <c r="I322" s="14"/>
      <c r="J322" s="14"/>
      <c r="K322" s="101"/>
      <c r="L322" s="14"/>
      <c r="M322" s="14"/>
      <c r="N322" s="101"/>
      <c r="O322" s="14"/>
      <c r="P322" s="14"/>
      <c r="Q322" s="32"/>
      <c r="S322" s="19"/>
    </row>
    <row r="323" spans="1:19" x14ac:dyDescent="0.3">
      <c r="A323" s="40"/>
      <c r="B323" s="101"/>
      <c r="C323" s="14"/>
      <c r="D323" s="14"/>
      <c r="E323" s="101"/>
      <c r="F323" s="14"/>
      <c r="G323" s="14"/>
      <c r="H323" s="101"/>
      <c r="I323" s="14"/>
      <c r="J323" s="14"/>
      <c r="K323" s="101"/>
      <c r="L323" s="14"/>
      <c r="M323" s="14"/>
      <c r="N323" s="101"/>
      <c r="O323" s="14"/>
      <c r="P323" s="14"/>
      <c r="Q323" s="32"/>
      <c r="S323" s="19"/>
    </row>
    <row r="324" spans="1:19" x14ac:dyDescent="0.3">
      <c r="A324" s="40"/>
      <c r="B324" s="101"/>
      <c r="C324" s="14"/>
      <c r="D324" s="14"/>
      <c r="E324" s="101"/>
      <c r="F324" s="14"/>
      <c r="G324" s="14"/>
      <c r="H324" s="101"/>
      <c r="I324" s="14"/>
      <c r="J324" s="14"/>
      <c r="K324" s="101"/>
      <c r="L324" s="14"/>
      <c r="M324" s="14"/>
      <c r="N324" s="101"/>
      <c r="O324" s="14"/>
      <c r="P324" s="14"/>
      <c r="Q324" s="32"/>
      <c r="S324" s="19"/>
    </row>
    <row r="325" spans="1:19" x14ac:dyDescent="0.3">
      <c r="A325" s="40"/>
      <c r="B325" s="101"/>
      <c r="C325" s="14"/>
      <c r="D325" s="14"/>
      <c r="E325" s="101"/>
      <c r="F325" s="14"/>
      <c r="G325" s="14"/>
      <c r="H325" s="101"/>
      <c r="I325" s="14"/>
      <c r="J325" s="14"/>
      <c r="K325" s="101"/>
      <c r="L325" s="14"/>
      <c r="M325" s="14"/>
      <c r="N325" s="101"/>
      <c r="O325" s="14"/>
      <c r="P325" s="14"/>
      <c r="Q325" s="32"/>
      <c r="S325" s="19"/>
    </row>
    <row r="326" spans="1:19" x14ac:dyDescent="0.3">
      <c r="A326" s="40"/>
      <c r="B326" s="101"/>
      <c r="C326" s="14"/>
      <c r="D326" s="14"/>
      <c r="E326" s="101"/>
      <c r="F326" s="14"/>
      <c r="G326" s="14"/>
      <c r="H326" s="101"/>
      <c r="I326" s="14"/>
      <c r="J326" s="14"/>
      <c r="K326" s="101"/>
      <c r="L326" s="14"/>
      <c r="M326" s="14"/>
      <c r="N326" s="101"/>
      <c r="O326" s="14"/>
      <c r="P326" s="14"/>
      <c r="Q326" s="32"/>
      <c r="S326" s="19"/>
    </row>
    <row r="327" spans="1:19" x14ac:dyDescent="0.3">
      <c r="A327" s="40"/>
      <c r="B327" s="101"/>
      <c r="C327" s="14"/>
      <c r="D327" s="14"/>
      <c r="E327" s="101"/>
      <c r="F327" s="14"/>
      <c r="G327" s="14"/>
      <c r="H327" s="101"/>
      <c r="I327" s="14"/>
      <c r="J327" s="14"/>
      <c r="K327" s="101"/>
      <c r="L327" s="14"/>
      <c r="M327" s="14"/>
      <c r="N327" s="101"/>
      <c r="O327" s="14"/>
      <c r="P327" s="14"/>
      <c r="Q327" s="32"/>
      <c r="S327" s="19"/>
    </row>
    <row r="328" spans="1:19" x14ac:dyDescent="0.3">
      <c r="A328" s="40"/>
      <c r="B328" s="101"/>
      <c r="C328" s="14"/>
      <c r="D328" s="14"/>
      <c r="E328" s="101"/>
      <c r="F328" s="14"/>
      <c r="G328" s="14"/>
      <c r="H328" s="101"/>
      <c r="I328" s="14"/>
      <c r="J328" s="14"/>
      <c r="K328" s="101"/>
      <c r="L328" s="14"/>
      <c r="M328" s="14"/>
      <c r="N328" s="101"/>
      <c r="O328" s="14"/>
      <c r="P328" s="14"/>
      <c r="Q328" s="32"/>
      <c r="S328" s="19"/>
    </row>
    <row r="329" spans="1:19" x14ac:dyDescent="0.3">
      <c r="A329" s="40"/>
      <c r="B329" s="101"/>
      <c r="C329" s="14"/>
      <c r="D329" s="14"/>
      <c r="E329" s="101"/>
      <c r="F329" s="14"/>
      <c r="G329" s="14"/>
      <c r="H329" s="101"/>
      <c r="I329" s="14"/>
      <c r="J329" s="14"/>
      <c r="K329" s="101"/>
      <c r="L329" s="14"/>
      <c r="M329" s="14"/>
      <c r="N329" s="101"/>
      <c r="O329" s="14"/>
      <c r="P329" s="14"/>
      <c r="Q329" s="32"/>
      <c r="S329" s="19"/>
    </row>
    <row r="330" spans="1:19" x14ac:dyDescent="0.3">
      <c r="A330" s="40"/>
      <c r="B330" s="101"/>
      <c r="C330" s="14"/>
      <c r="D330" s="14"/>
      <c r="E330" s="101"/>
      <c r="F330" s="14"/>
      <c r="G330" s="14"/>
      <c r="H330" s="101"/>
      <c r="I330" s="14"/>
      <c r="J330" s="14"/>
      <c r="K330" s="101"/>
      <c r="L330" s="14"/>
      <c r="M330" s="14"/>
      <c r="N330" s="101"/>
      <c r="O330" s="14"/>
      <c r="P330" s="14"/>
      <c r="Q330" s="32"/>
      <c r="S330" s="19"/>
    </row>
    <row r="331" spans="1:19" x14ac:dyDescent="0.3">
      <c r="A331" s="40"/>
      <c r="B331" s="101"/>
      <c r="C331" s="14"/>
      <c r="D331" s="14"/>
      <c r="E331" s="101"/>
      <c r="F331" s="14"/>
      <c r="G331" s="14"/>
      <c r="H331" s="101"/>
      <c r="I331" s="14"/>
      <c r="J331" s="14"/>
      <c r="K331" s="101"/>
      <c r="L331" s="14"/>
      <c r="M331" s="14"/>
      <c r="N331" s="101"/>
      <c r="O331" s="14"/>
      <c r="P331" s="14"/>
      <c r="Q331" s="32"/>
      <c r="S331" s="19"/>
    </row>
    <row r="332" spans="1:19" x14ac:dyDescent="0.3">
      <c r="A332" s="40"/>
      <c r="B332" s="101"/>
      <c r="C332" s="14"/>
      <c r="D332" s="14"/>
      <c r="E332" s="101"/>
      <c r="F332" s="14"/>
      <c r="G332" s="14"/>
      <c r="H332" s="101"/>
      <c r="I332" s="14"/>
      <c r="J332" s="14"/>
      <c r="K332" s="101"/>
      <c r="L332" s="14"/>
      <c r="M332" s="14"/>
      <c r="N332" s="101"/>
      <c r="O332" s="14"/>
      <c r="P332" s="14"/>
      <c r="Q332" s="32"/>
      <c r="S332" s="19"/>
    </row>
    <row r="333" spans="1:19" x14ac:dyDescent="0.3">
      <c r="A333" s="40"/>
      <c r="B333" s="101"/>
      <c r="C333" s="14"/>
      <c r="D333" s="14"/>
      <c r="E333" s="101"/>
      <c r="F333" s="14"/>
      <c r="G333" s="14"/>
      <c r="H333" s="101"/>
      <c r="I333" s="14"/>
      <c r="J333" s="14"/>
      <c r="K333" s="101"/>
      <c r="L333" s="14"/>
      <c r="M333" s="14"/>
      <c r="N333" s="101"/>
      <c r="O333" s="14"/>
      <c r="P333" s="14"/>
      <c r="Q333" s="32"/>
      <c r="S333" s="19"/>
    </row>
    <row r="334" spans="1:19" x14ac:dyDescent="0.3">
      <c r="A334" s="40"/>
      <c r="B334" s="101"/>
      <c r="C334" s="14"/>
      <c r="D334" s="14"/>
      <c r="E334" s="101"/>
      <c r="F334" s="14"/>
      <c r="G334" s="14"/>
      <c r="H334" s="101"/>
      <c r="I334" s="14"/>
      <c r="J334" s="14"/>
      <c r="K334" s="101"/>
      <c r="L334" s="14"/>
      <c r="M334" s="14"/>
      <c r="N334" s="101"/>
      <c r="O334" s="14"/>
      <c r="P334" s="14"/>
      <c r="Q334" s="32"/>
      <c r="S334" s="19"/>
    </row>
    <row r="335" spans="1:19" x14ac:dyDescent="0.3">
      <c r="A335" s="40"/>
      <c r="B335" s="101"/>
      <c r="C335" s="14"/>
      <c r="D335" s="14"/>
      <c r="E335" s="101"/>
      <c r="F335" s="14"/>
      <c r="G335" s="14"/>
      <c r="H335" s="101"/>
      <c r="I335" s="14"/>
      <c r="J335" s="14"/>
      <c r="K335" s="101"/>
      <c r="L335" s="14"/>
      <c r="M335" s="14"/>
      <c r="N335" s="101"/>
      <c r="O335" s="14"/>
      <c r="P335" s="14"/>
      <c r="Q335" s="32"/>
      <c r="S335" s="19"/>
    </row>
    <row r="336" spans="1:19" x14ac:dyDescent="0.3">
      <c r="A336" s="40"/>
      <c r="B336" s="101"/>
      <c r="C336" s="14"/>
      <c r="D336" s="14"/>
      <c r="E336" s="101"/>
      <c r="F336" s="14"/>
      <c r="G336" s="14"/>
      <c r="H336" s="101"/>
      <c r="I336" s="14"/>
      <c r="J336" s="14"/>
      <c r="K336" s="101"/>
      <c r="L336" s="14"/>
      <c r="M336" s="14"/>
      <c r="N336" s="101"/>
      <c r="O336" s="14"/>
      <c r="P336" s="14"/>
      <c r="Q336" s="32"/>
      <c r="S336" s="19"/>
    </row>
    <row r="337" spans="1:19" x14ac:dyDescent="0.3">
      <c r="A337" s="40"/>
      <c r="B337" s="101"/>
      <c r="C337" s="14"/>
      <c r="D337" s="14"/>
      <c r="E337" s="101"/>
      <c r="F337" s="14"/>
      <c r="G337" s="14"/>
      <c r="H337" s="101"/>
      <c r="I337" s="14"/>
      <c r="J337" s="14"/>
      <c r="K337" s="101"/>
      <c r="L337" s="14"/>
      <c r="M337" s="14"/>
      <c r="N337" s="101"/>
      <c r="O337" s="14"/>
      <c r="P337" s="14"/>
      <c r="Q337" s="32"/>
      <c r="S337" s="19"/>
    </row>
    <row r="338" spans="1:19" x14ac:dyDescent="0.3">
      <c r="A338" s="40"/>
      <c r="B338" s="101"/>
      <c r="C338" s="14"/>
      <c r="D338" s="14"/>
      <c r="E338" s="101"/>
      <c r="F338" s="14"/>
      <c r="G338" s="14"/>
      <c r="H338" s="101"/>
      <c r="I338" s="14"/>
      <c r="J338" s="14"/>
      <c r="K338" s="101"/>
      <c r="L338" s="14"/>
      <c r="M338" s="14"/>
      <c r="N338" s="101"/>
      <c r="O338" s="14"/>
      <c r="P338" s="14"/>
      <c r="Q338" s="32"/>
      <c r="S338" s="19"/>
    </row>
    <row r="339" spans="1:19" x14ac:dyDescent="0.3">
      <c r="A339" s="40"/>
      <c r="B339" s="101"/>
      <c r="C339" s="14"/>
      <c r="D339" s="14"/>
      <c r="E339" s="101"/>
      <c r="F339" s="14"/>
      <c r="G339" s="14"/>
      <c r="H339" s="101"/>
      <c r="I339" s="14"/>
      <c r="J339" s="14"/>
      <c r="K339" s="101"/>
      <c r="L339" s="14"/>
      <c r="M339" s="14"/>
      <c r="N339" s="101"/>
      <c r="O339" s="14"/>
      <c r="P339" s="14"/>
      <c r="Q339" s="32"/>
      <c r="S339" s="19"/>
    </row>
    <row r="340" spans="1:19" x14ac:dyDescent="0.3">
      <c r="A340" s="40"/>
      <c r="B340" s="101"/>
      <c r="C340" s="14"/>
      <c r="D340" s="14"/>
      <c r="E340" s="101"/>
      <c r="F340" s="14"/>
      <c r="G340" s="14"/>
      <c r="H340" s="101"/>
      <c r="I340" s="14"/>
      <c r="J340" s="14"/>
      <c r="K340" s="101"/>
      <c r="L340" s="14"/>
      <c r="M340" s="14"/>
      <c r="N340" s="101"/>
      <c r="O340" s="14"/>
      <c r="P340" s="14"/>
      <c r="Q340" s="32"/>
      <c r="S340" s="19"/>
    </row>
    <row r="341" spans="1:19" x14ac:dyDescent="0.3">
      <c r="A341" s="40"/>
      <c r="B341" s="101"/>
      <c r="C341" s="14"/>
      <c r="D341" s="14"/>
      <c r="E341" s="101"/>
      <c r="F341" s="14"/>
      <c r="G341" s="14"/>
      <c r="H341" s="101"/>
      <c r="I341" s="14"/>
      <c r="J341" s="14"/>
      <c r="K341" s="101"/>
      <c r="L341" s="14"/>
      <c r="M341" s="14"/>
      <c r="N341" s="101"/>
      <c r="O341" s="14"/>
      <c r="P341" s="14"/>
      <c r="Q341" s="32"/>
      <c r="S341" s="19"/>
    </row>
    <row r="342" spans="1:19" x14ac:dyDescent="0.3">
      <c r="A342" s="40"/>
      <c r="B342" s="101"/>
      <c r="C342" s="14"/>
      <c r="D342" s="14"/>
      <c r="E342" s="101"/>
      <c r="F342" s="14"/>
      <c r="G342" s="14"/>
      <c r="H342" s="101"/>
      <c r="I342" s="14"/>
      <c r="J342" s="14"/>
      <c r="K342" s="101"/>
      <c r="L342" s="14"/>
      <c r="M342" s="14"/>
      <c r="N342" s="101"/>
      <c r="O342" s="14"/>
      <c r="P342" s="14"/>
      <c r="Q342" s="32"/>
      <c r="S342" s="19"/>
    </row>
    <row r="343" spans="1:19" x14ac:dyDescent="0.3">
      <c r="A343" s="40"/>
      <c r="B343" s="101"/>
      <c r="C343" s="14"/>
      <c r="D343" s="14"/>
      <c r="E343" s="101"/>
      <c r="F343" s="14"/>
      <c r="G343" s="14"/>
      <c r="H343" s="101"/>
      <c r="I343" s="14"/>
      <c r="J343" s="14"/>
      <c r="K343" s="101"/>
      <c r="L343" s="14"/>
      <c r="M343" s="14"/>
      <c r="N343" s="101"/>
      <c r="O343" s="14"/>
      <c r="P343" s="14"/>
      <c r="Q343" s="32"/>
      <c r="S343" s="19"/>
    </row>
    <row r="344" spans="1:19" x14ac:dyDescent="0.3">
      <c r="A344" s="40"/>
      <c r="B344" s="101"/>
      <c r="C344" s="14"/>
      <c r="D344" s="14"/>
      <c r="E344" s="101"/>
      <c r="F344" s="14"/>
      <c r="G344" s="14"/>
      <c r="H344" s="101"/>
      <c r="I344" s="14"/>
      <c r="J344" s="14"/>
      <c r="K344" s="101"/>
      <c r="L344" s="14"/>
      <c r="M344" s="14"/>
      <c r="N344" s="101"/>
      <c r="O344" s="14"/>
      <c r="P344" s="14"/>
      <c r="Q344" s="32"/>
      <c r="S344" s="19"/>
    </row>
    <row r="345" spans="1:19" x14ac:dyDescent="0.3">
      <c r="A345" s="40"/>
      <c r="B345" s="101"/>
      <c r="C345" s="14"/>
      <c r="D345" s="14"/>
      <c r="E345" s="101"/>
      <c r="F345" s="14"/>
      <c r="G345" s="14"/>
      <c r="H345" s="101"/>
      <c r="I345" s="14"/>
      <c r="J345" s="14"/>
      <c r="K345" s="101"/>
      <c r="L345" s="14"/>
      <c r="M345" s="14"/>
      <c r="N345" s="101"/>
      <c r="O345" s="14"/>
      <c r="P345" s="14"/>
      <c r="Q345" s="32"/>
      <c r="S345" s="19"/>
    </row>
    <row r="346" spans="1:19" x14ac:dyDescent="0.3">
      <c r="A346" s="40"/>
      <c r="B346" s="101"/>
      <c r="C346" s="14"/>
      <c r="D346" s="14"/>
      <c r="E346" s="101"/>
      <c r="F346" s="14"/>
      <c r="G346" s="14"/>
      <c r="H346" s="101"/>
      <c r="I346" s="14"/>
      <c r="J346" s="14"/>
      <c r="K346" s="101"/>
      <c r="L346" s="14"/>
      <c r="M346" s="14"/>
      <c r="N346" s="101"/>
      <c r="O346" s="14"/>
      <c r="P346" s="14"/>
      <c r="Q346" s="32"/>
      <c r="S346" s="19"/>
    </row>
    <row r="347" spans="1:19" x14ac:dyDescent="0.3">
      <c r="A347" s="40"/>
      <c r="B347" s="101"/>
      <c r="C347" s="14"/>
      <c r="D347" s="14"/>
      <c r="E347" s="101"/>
      <c r="F347" s="14"/>
      <c r="G347" s="14"/>
      <c r="H347" s="101"/>
      <c r="I347" s="14"/>
      <c r="J347" s="14"/>
      <c r="K347" s="101"/>
      <c r="L347" s="14"/>
      <c r="M347" s="14"/>
      <c r="N347" s="101"/>
      <c r="O347" s="14"/>
      <c r="P347" s="14"/>
      <c r="Q347" s="32"/>
      <c r="S347" s="19"/>
    </row>
    <row r="348" spans="1:19" x14ac:dyDescent="0.3">
      <c r="A348" s="40"/>
      <c r="B348" s="101"/>
      <c r="C348" s="14"/>
      <c r="D348" s="14"/>
      <c r="E348" s="101"/>
      <c r="F348" s="14"/>
      <c r="G348" s="14"/>
      <c r="H348" s="101"/>
      <c r="I348" s="14"/>
      <c r="J348" s="14"/>
      <c r="K348" s="101"/>
      <c r="L348" s="14"/>
      <c r="M348" s="14"/>
      <c r="N348" s="101"/>
      <c r="O348" s="14"/>
      <c r="P348" s="14"/>
      <c r="Q348" s="32"/>
      <c r="S348" s="19"/>
    </row>
    <row r="349" spans="1:19" x14ac:dyDescent="0.3">
      <c r="A349" s="40"/>
      <c r="B349" s="101"/>
      <c r="C349" s="14"/>
      <c r="D349" s="14"/>
      <c r="E349" s="101"/>
      <c r="F349" s="14"/>
      <c r="G349" s="14"/>
      <c r="H349" s="101"/>
      <c r="I349" s="14"/>
      <c r="J349" s="14"/>
      <c r="K349" s="101"/>
      <c r="L349" s="14"/>
      <c r="M349" s="14"/>
      <c r="N349" s="101"/>
      <c r="O349" s="14"/>
      <c r="P349" s="14"/>
      <c r="Q349" s="32"/>
      <c r="S349" s="19"/>
    </row>
    <row r="350" spans="1:19" x14ac:dyDescent="0.3">
      <c r="A350" s="40"/>
      <c r="B350" s="101"/>
      <c r="C350" s="14"/>
      <c r="D350" s="14"/>
      <c r="E350" s="101"/>
      <c r="F350" s="14"/>
      <c r="G350" s="14"/>
      <c r="H350" s="101"/>
      <c r="I350" s="14"/>
      <c r="J350" s="14"/>
      <c r="K350" s="101"/>
      <c r="L350" s="14"/>
      <c r="M350" s="14"/>
      <c r="N350" s="101"/>
      <c r="O350" s="14"/>
      <c r="P350" s="14"/>
      <c r="Q350" s="32"/>
      <c r="S350" s="19"/>
    </row>
    <row r="351" spans="1:19" x14ac:dyDescent="0.3">
      <c r="A351" s="40"/>
      <c r="B351" s="101"/>
      <c r="C351" s="14"/>
      <c r="D351" s="14"/>
      <c r="E351" s="101"/>
      <c r="F351" s="14"/>
      <c r="G351" s="14"/>
      <c r="H351" s="101"/>
      <c r="I351" s="14"/>
      <c r="J351" s="14"/>
      <c r="K351" s="101"/>
      <c r="L351" s="14"/>
      <c r="M351" s="14"/>
      <c r="N351" s="101"/>
      <c r="O351" s="14"/>
      <c r="P351" s="14"/>
      <c r="Q351" s="32"/>
      <c r="S351" s="19"/>
    </row>
    <row r="352" spans="1:19" x14ac:dyDescent="0.3">
      <c r="A352" s="40"/>
      <c r="B352" s="101"/>
      <c r="C352" s="14"/>
      <c r="D352" s="14"/>
      <c r="E352" s="101"/>
      <c r="F352" s="14"/>
      <c r="G352" s="14"/>
      <c r="H352" s="101"/>
      <c r="I352" s="14"/>
      <c r="J352" s="14"/>
      <c r="K352" s="101"/>
      <c r="L352" s="14"/>
      <c r="M352" s="14"/>
      <c r="N352" s="101"/>
      <c r="O352" s="14"/>
      <c r="P352" s="14"/>
      <c r="Q352" s="32"/>
      <c r="S352" s="19"/>
    </row>
    <row r="353" spans="1:19" x14ac:dyDescent="0.3">
      <c r="A353" s="40"/>
      <c r="B353" s="101"/>
      <c r="C353" s="14"/>
      <c r="D353" s="14"/>
      <c r="E353" s="101"/>
      <c r="F353" s="14"/>
      <c r="G353" s="14"/>
      <c r="H353" s="101"/>
      <c r="I353" s="14"/>
      <c r="J353" s="14"/>
      <c r="K353" s="101"/>
      <c r="L353" s="14"/>
      <c r="M353" s="14"/>
      <c r="N353" s="101"/>
      <c r="O353" s="14"/>
      <c r="P353" s="14"/>
      <c r="Q353" s="32"/>
      <c r="S353" s="19"/>
    </row>
    <row r="354" spans="1:19" x14ac:dyDescent="0.3">
      <c r="A354" s="40"/>
      <c r="B354" s="101"/>
      <c r="C354" s="14"/>
      <c r="D354" s="14"/>
      <c r="E354" s="101"/>
      <c r="F354" s="14"/>
      <c r="G354" s="14"/>
      <c r="H354" s="101"/>
      <c r="I354" s="14"/>
      <c r="J354" s="14"/>
      <c r="K354" s="101"/>
      <c r="L354" s="14"/>
      <c r="M354" s="14"/>
      <c r="N354" s="101"/>
      <c r="O354" s="14"/>
      <c r="P354" s="14"/>
      <c r="Q354" s="32"/>
      <c r="S354" s="19"/>
    </row>
    <row r="355" spans="1:19" x14ac:dyDescent="0.3">
      <c r="A355" s="40"/>
      <c r="B355" s="101"/>
      <c r="C355" s="14"/>
      <c r="D355" s="14"/>
      <c r="E355" s="101"/>
      <c r="F355" s="14"/>
      <c r="G355" s="14"/>
      <c r="H355" s="101"/>
      <c r="I355" s="14"/>
      <c r="J355" s="14"/>
      <c r="K355" s="101"/>
      <c r="L355" s="14"/>
      <c r="M355" s="14"/>
      <c r="N355" s="101"/>
      <c r="O355" s="14"/>
      <c r="P355" s="14"/>
      <c r="Q355" s="32"/>
      <c r="S355" s="19"/>
    </row>
    <row r="356" spans="1:19" x14ac:dyDescent="0.3">
      <c r="A356" s="40"/>
      <c r="B356" s="101"/>
      <c r="C356" s="14"/>
      <c r="D356" s="14"/>
      <c r="E356" s="101"/>
      <c r="F356" s="14"/>
      <c r="G356" s="14"/>
      <c r="H356" s="101"/>
      <c r="I356" s="14"/>
      <c r="J356" s="14"/>
      <c r="K356" s="101"/>
      <c r="L356" s="14"/>
      <c r="M356" s="14"/>
      <c r="N356" s="101"/>
      <c r="O356" s="14"/>
      <c r="P356" s="14"/>
      <c r="Q356" s="32"/>
      <c r="S356" s="19"/>
    </row>
    <row r="357" spans="1:19" x14ac:dyDescent="0.3">
      <c r="A357" s="40"/>
      <c r="B357" s="101"/>
      <c r="C357" s="14"/>
      <c r="D357" s="14"/>
      <c r="E357" s="101"/>
      <c r="F357" s="14"/>
      <c r="G357" s="14"/>
      <c r="H357" s="101"/>
      <c r="I357" s="14"/>
      <c r="J357" s="14"/>
      <c r="K357" s="101"/>
      <c r="L357" s="14"/>
      <c r="M357" s="14"/>
      <c r="N357" s="101"/>
      <c r="O357" s="14"/>
      <c r="P357" s="14"/>
      <c r="Q357" s="32"/>
      <c r="S357" s="19"/>
    </row>
    <row r="358" spans="1:19" x14ac:dyDescent="0.3">
      <c r="A358" s="40"/>
      <c r="B358" s="101"/>
      <c r="C358" s="14"/>
      <c r="D358" s="14"/>
      <c r="E358" s="101"/>
      <c r="F358" s="14"/>
      <c r="G358" s="14"/>
      <c r="H358" s="101"/>
      <c r="I358" s="14"/>
      <c r="J358" s="14"/>
      <c r="K358" s="101"/>
      <c r="L358" s="14"/>
      <c r="M358" s="14"/>
      <c r="N358" s="101"/>
      <c r="O358" s="14"/>
      <c r="P358" s="14"/>
      <c r="Q358" s="32"/>
      <c r="S358" s="19"/>
    </row>
    <row r="359" spans="1:19" x14ac:dyDescent="0.3">
      <c r="A359" s="40"/>
      <c r="B359" s="101"/>
      <c r="C359" s="14"/>
      <c r="D359" s="14"/>
      <c r="E359" s="101"/>
      <c r="F359" s="14"/>
      <c r="G359" s="14"/>
      <c r="H359" s="101"/>
      <c r="I359" s="14"/>
      <c r="J359" s="14"/>
      <c r="K359" s="101"/>
      <c r="L359" s="14"/>
      <c r="M359" s="14"/>
      <c r="N359" s="101"/>
      <c r="O359" s="14"/>
      <c r="P359" s="14"/>
      <c r="Q359" s="32"/>
      <c r="S359" s="19"/>
    </row>
    <row r="360" spans="1:19" x14ac:dyDescent="0.3">
      <c r="A360" s="40"/>
      <c r="B360" s="101"/>
      <c r="C360" s="14"/>
      <c r="D360" s="14"/>
      <c r="E360" s="101"/>
      <c r="F360" s="14"/>
      <c r="G360" s="14"/>
      <c r="H360" s="101"/>
      <c r="I360" s="14"/>
      <c r="J360" s="14"/>
      <c r="K360" s="101"/>
      <c r="L360" s="14"/>
      <c r="M360" s="14"/>
      <c r="N360" s="101"/>
      <c r="O360" s="14"/>
      <c r="P360" s="14"/>
      <c r="Q360" s="32"/>
      <c r="S360" s="19"/>
    </row>
    <row r="361" spans="1:19" x14ac:dyDescent="0.3">
      <c r="A361" s="40"/>
      <c r="B361" s="101"/>
      <c r="C361" s="14"/>
      <c r="D361" s="14"/>
      <c r="E361" s="101"/>
      <c r="F361" s="14"/>
      <c r="G361" s="14"/>
      <c r="H361" s="101"/>
      <c r="I361" s="14"/>
      <c r="J361" s="14"/>
      <c r="K361" s="101"/>
      <c r="L361" s="14"/>
      <c r="M361" s="14"/>
      <c r="N361" s="101"/>
      <c r="O361" s="14"/>
      <c r="P361" s="14"/>
      <c r="Q361" s="32"/>
      <c r="S361" s="19"/>
    </row>
    <row r="362" spans="1:19" x14ac:dyDescent="0.3">
      <c r="A362" s="40"/>
      <c r="B362" s="101"/>
      <c r="C362" s="14"/>
      <c r="D362" s="14"/>
      <c r="E362" s="101"/>
      <c r="F362" s="14"/>
      <c r="G362" s="14"/>
      <c r="H362" s="101"/>
      <c r="I362" s="14"/>
      <c r="J362" s="14"/>
      <c r="K362" s="101"/>
      <c r="L362" s="14"/>
      <c r="M362" s="14"/>
      <c r="N362" s="101"/>
      <c r="O362" s="14"/>
      <c r="P362" s="14"/>
      <c r="Q362" s="32"/>
      <c r="S362" s="19"/>
    </row>
    <row r="363" spans="1:19" x14ac:dyDescent="0.3">
      <c r="A363" s="40"/>
      <c r="B363" s="101"/>
      <c r="C363" s="14"/>
      <c r="D363" s="14"/>
      <c r="E363" s="101"/>
      <c r="F363" s="14"/>
      <c r="G363" s="14"/>
      <c r="H363" s="101"/>
      <c r="I363" s="14"/>
      <c r="J363" s="14"/>
      <c r="K363" s="101"/>
      <c r="L363" s="14"/>
      <c r="M363" s="14"/>
      <c r="N363" s="101"/>
      <c r="O363" s="14"/>
      <c r="P363" s="14"/>
      <c r="Q363" s="32"/>
      <c r="S363" s="19"/>
    </row>
    <row r="364" spans="1:19" x14ac:dyDescent="0.3">
      <c r="A364" s="40"/>
      <c r="B364" s="101"/>
      <c r="C364" s="14"/>
      <c r="D364" s="14"/>
      <c r="E364" s="101"/>
      <c r="F364" s="14"/>
      <c r="G364" s="14"/>
      <c r="H364" s="101"/>
      <c r="I364" s="14"/>
      <c r="J364" s="14"/>
      <c r="K364" s="101"/>
      <c r="L364" s="14"/>
      <c r="M364" s="14"/>
      <c r="N364" s="101"/>
      <c r="O364" s="14"/>
      <c r="P364" s="14"/>
      <c r="Q364" s="32"/>
      <c r="S364" s="19"/>
    </row>
    <row r="365" spans="1:19" x14ac:dyDescent="0.3">
      <c r="A365" s="40"/>
      <c r="B365" s="101"/>
      <c r="C365" s="14"/>
      <c r="D365" s="14"/>
      <c r="E365" s="101"/>
      <c r="F365" s="14"/>
      <c r="G365" s="14"/>
      <c r="H365" s="101"/>
      <c r="I365" s="14"/>
      <c r="J365" s="14"/>
      <c r="K365" s="101"/>
      <c r="L365" s="14"/>
      <c r="M365" s="14"/>
      <c r="N365" s="101"/>
      <c r="O365" s="14"/>
      <c r="P365" s="14"/>
      <c r="Q365" s="32"/>
      <c r="S365" s="19"/>
    </row>
    <row r="366" spans="1:19" x14ac:dyDescent="0.3">
      <c r="A366" s="40"/>
      <c r="B366" s="101"/>
      <c r="C366" s="14"/>
      <c r="D366" s="14"/>
      <c r="E366" s="101"/>
      <c r="F366" s="14"/>
      <c r="G366" s="14"/>
      <c r="H366" s="101"/>
      <c r="I366" s="14"/>
      <c r="J366" s="14"/>
      <c r="K366" s="101"/>
      <c r="L366" s="14"/>
      <c r="M366" s="14"/>
      <c r="N366" s="101"/>
      <c r="O366" s="14"/>
      <c r="P366" s="14"/>
      <c r="Q366" s="32"/>
      <c r="S366" s="19"/>
    </row>
    <row r="367" spans="1:19" x14ac:dyDescent="0.3">
      <c r="A367" s="40"/>
      <c r="B367" s="101"/>
      <c r="C367" s="14"/>
      <c r="D367" s="14"/>
      <c r="E367" s="101"/>
      <c r="F367" s="14"/>
      <c r="G367" s="14"/>
      <c r="H367" s="101"/>
      <c r="I367" s="14"/>
      <c r="J367" s="14"/>
      <c r="K367" s="101"/>
      <c r="L367" s="14"/>
      <c r="M367" s="14"/>
      <c r="N367" s="101"/>
      <c r="O367" s="14"/>
      <c r="P367" s="14"/>
      <c r="Q367" s="32"/>
      <c r="S367" s="19"/>
    </row>
    <row r="368" spans="1:19" x14ac:dyDescent="0.3">
      <c r="A368" s="40"/>
      <c r="B368" s="101"/>
      <c r="C368" s="14"/>
      <c r="D368" s="14"/>
      <c r="E368" s="101"/>
      <c r="F368" s="14"/>
      <c r="G368" s="14"/>
      <c r="H368" s="101"/>
      <c r="I368" s="14"/>
      <c r="J368" s="14"/>
      <c r="K368" s="101"/>
      <c r="L368" s="14"/>
      <c r="M368" s="14"/>
      <c r="N368" s="101"/>
      <c r="O368" s="14"/>
      <c r="P368" s="14"/>
      <c r="Q368" s="32"/>
      <c r="S368" s="19"/>
    </row>
    <row r="369" spans="1:19" x14ac:dyDescent="0.3">
      <c r="A369" s="40"/>
      <c r="B369" s="101"/>
      <c r="C369" s="14"/>
      <c r="D369" s="14"/>
      <c r="E369" s="101"/>
      <c r="F369" s="14"/>
      <c r="G369" s="14"/>
      <c r="H369" s="101"/>
      <c r="I369" s="14"/>
      <c r="J369" s="14"/>
      <c r="K369" s="101"/>
      <c r="L369" s="14"/>
      <c r="M369" s="14"/>
      <c r="N369" s="101"/>
      <c r="O369" s="14"/>
      <c r="P369" s="14"/>
      <c r="Q369" s="32"/>
      <c r="S369" s="19"/>
    </row>
    <row r="370" spans="1:19" x14ac:dyDescent="0.3">
      <c r="A370" s="40"/>
      <c r="B370" s="101"/>
      <c r="C370" s="14"/>
      <c r="D370" s="14"/>
      <c r="E370" s="101"/>
      <c r="F370" s="14"/>
      <c r="G370" s="14"/>
      <c r="H370" s="101"/>
      <c r="I370" s="14"/>
      <c r="J370" s="14"/>
      <c r="K370" s="101"/>
      <c r="L370" s="14"/>
      <c r="M370" s="14"/>
      <c r="N370" s="101"/>
      <c r="O370" s="14"/>
      <c r="P370" s="14"/>
      <c r="Q370" s="32"/>
      <c r="S370" s="19"/>
    </row>
    <row r="371" spans="1:19" x14ac:dyDescent="0.3">
      <c r="A371" s="40"/>
      <c r="B371" s="101"/>
      <c r="C371" s="14"/>
      <c r="D371" s="14"/>
      <c r="E371" s="101"/>
      <c r="F371" s="14"/>
      <c r="G371" s="14"/>
      <c r="H371" s="101"/>
      <c r="I371" s="14"/>
      <c r="J371" s="14"/>
      <c r="K371" s="101"/>
      <c r="L371" s="14"/>
      <c r="M371" s="14"/>
      <c r="N371" s="101"/>
      <c r="O371" s="14"/>
      <c r="P371" s="14"/>
      <c r="Q371" s="32"/>
      <c r="S371" s="19"/>
    </row>
    <row r="372" spans="1:19" x14ac:dyDescent="0.3">
      <c r="A372" s="40"/>
      <c r="B372" s="101"/>
      <c r="C372" s="14"/>
      <c r="D372" s="14"/>
      <c r="E372" s="101"/>
      <c r="F372" s="14"/>
      <c r="G372" s="14"/>
      <c r="H372" s="101"/>
      <c r="I372" s="14"/>
      <c r="J372" s="14"/>
      <c r="K372" s="101"/>
      <c r="L372" s="14"/>
      <c r="M372" s="14"/>
      <c r="N372" s="101"/>
      <c r="O372" s="14"/>
      <c r="P372" s="14"/>
      <c r="Q372" s="32"/>
      <c r="S372" s="19"/>
    </row>
    <row r="373" spans="1:19" x14ac:dyDescent="0.3">
      <c r="A373" s="40"/>
      <c r="B373" s="101"/>
      <c r="C373" s="14"/>
      <c r="D373" s="14"/>
      <c r="E373" s="101"/>
      <c r="F373" s="14"/>
      <c r="G373" s="14"/>
      <c r="H373" s="101"/>
      <c r="I373" s="14"/>
      <c r="J373" s="14"/>
      <c r="K373" s="101"/>
      <c r="L373" s="14"/>
      <c r="M373" s="14"/>
      <c r="N373" s="101"/>
      <c r="O373" s="14"/>
      <c r="P373" s="14"/>
      <c r="Q373" s="32"/>
      <c r="S373" s="19"/>
    </row>
    <row r="374" spans="1:19" x14ac:dyDescent="0.3">
      <c r="A374" s="40"/>
      <c r="B374" s="101"/>
      <c r="C374" s="14"/>
      <c r="D374" s="14"/>
      <c r="E374" s="101"/>
      <c r="F374" s="14"/>
      <c r="G374" s="14"/>
      <c r="H374" s="101"/>
      <c r="I374" s="14"/>
      <c r="J374" s="14"/>
      <c r="K374" s="101"/>
      <c r="L374" s="14"/>
      <c r="M374" s="14"/>
      <c r="N374" s="101"/>
      <c r="O374" s="14"/>
      <c r="P374" s="14"/>
      <c r="Q374" s="32"/>
      <c r="S374" s="19"/>
    </row>
    <row r="375" spans="1:19" x14ac:dyDescent="0.3">
      <c r="A375" s="40"/>
      <c r="B375" s="101"/>
      <c r="C375" s="14"/>
      <c r="D375" s="14"/>
      <c r="E375" s="101"/>
      <c r="F375" s="14"/>
      <c r="G375" s="14"/>
      <c r="H375" s="101"/>
      <c r="I375" s="14"/>
      <c r="J375" s="14"/>
      <c r="K375" s="101"/>
      <c r="L375" s="14"/>
      <c r="M375" s="14"/>
      <c r="N375" s="101"/>
      <c r="O375" s="14"/>
      <c r="P375" s="14"/>
      <c r="Q375" s="32"/>
      <c r="S375" s="19"/>
    </row>
    <row r="376" spans="1:19" x14ac:dyDescent="0.3">
      <c r="A376" s="40"/>
      <c r="B376" s="101"/>
      <c r="C376" s="14"/>
      <c r="D376" s="14"/>
      <c r="E376" s="101"/>
      <c r="F376" s="14"/>
      <c r="G376" s="14"/>
      <c r="H376" s="101"/>
      <c r="I376" s="14"/>
      <c r="J376" s="14"/>
      <c r="K376" s="101"/>
      <c r="L376" s="14"/>
      <c r="M376" s="14"/>
      <c r="N376" s="101"/>
      <c r="O376" s="14"/>
      <c r="P376" s="14"/>
      <c r="Q376" s="32"/>
      <c r="S376" s="19"/>
    </row>
    <row r="377" spans="1:19" x14ac:dyDescent="0.3">
      <c r="A377" s="40"/>
      <c r="B377" s="101"/>
      <c r="C377" s="14"/>
      <c r="D377" s="14"/>
      <c r="E377" s="101"/>
      <c r="F377" s="14"/>
      <c r="G377" s="14"/>
      <c r="H377" s="101"/>
      <c r="I377" s="14"/>
      <c r="J377" s="14"/>
      <c r="K377" s="101"/>
      <c r="L377" s="14"/>
      <c r="M377" s="14"/>
      <c r="N377" s="101"/>
      <c r="O377" s="14"/>
      <c r="P377" s="14"/>
      <c r="Q377" s="32"/>
      <c r="S377" s="19"/>
    </row>
    <row r="378" spans="1:19" x14ac:dyDescent="0.3">
      <c r="A378" s="40"/>
      <c r="B378" s="101"/>
      <c r="C378" s="14"/>
      <c r="D378" s="14"/>
      <c r="E378" s="101"/>
      <c r="F378" s="14"/>
      <c r="G378" s="14"/>
      <c r="H378" s="101"/>
      <c r="I378" s="14"/>
      <c r="J378" s="14"/>
      <c r="K378" s="101"/>
      <c r="L378" s="14"/>
      <c r="M378" s="14"/>
      <c r="N378" s="101"/>
      <c r="O378" s="14"/>
      <c r="P378" s="14"/>
      <c r="Q378" s="32"/>
      <c r="S378" s="19"/>
    </row>
    <row r="379" spans="1:19" x14ac:dyDescent="0.3">
      <c r="A379" s="40"/>
      <c r="B379" s="101"/>
      <c r="C379" s="14"/>
      <c r="D379" s="14"/>
      <c r="E379" s="101"/>
      <c r="F379" s="14"/>
      <c r="G379" s="14"/>
      <c r="H379" s="101"/>
      <c r="I379" s="14"/>
      <c r="J379" s="14"/>
      <c r="K379" s="101"/>
      <c r="L379" s="14"/>
      <c r="M379" s="14"/>
      <c r="N379" s="101"/>
      <c r="O379" s="14"/>
      <c r="P379" s="14"/>
      <c r="Q379" s="32"/>
      <c r="S379" s="19"/>
    </row>
    <row r="380" spans="1:19" x14ac:dyDescent="0.3">
      <c r="A380" s="40"/>
      <c r="B380" s="101"/>
      <c r="C380" s="14"/>
      <c r="D380" s="14"/>
      <c r="E380" s="101"/>
      <c r="F380" s="14"/>
      <c r="G380" s="14"/>
      <c r="H380" s="101"/>
      <c r="I380" s="14"/>
      <c r="J380" s="14"/>
      <c r="K380" s="101"/>
      <c r="L380" s="14"/>
      <c r="M380" s="14"/>
      <c r="N380" s="101"/>
      <c r="O380" s="14"/>
      <c r="P380" s="14"/>
      <c r="Q380" s="32"/>
      <c r="S380" s="19"/>
    </row>
    <row r="381" spans="1:19" x14ac:dyDescent="0.3">
      <c r="A381" s="40"/>
      <c r="B381" s="101"/>
      <c r="C381" s="14"/>
      <c r="D381" s="14"/>
      <c r="E381" s="101"/>
      <c r="F381" s="14"/>
      <c r="G381" s="14"/>
      <c r="H381" s="101"/>
      <c r="I381" s="14"/>
      <c r="J381" s="14"/>
      <c r="K381" s="101"/>
      <c r="L381" s="14"/>
      <c r="M381" s="14"/>
      <c r="N381" s="101"/>
      <c r="O381" s="14"/>
      <c r="P381" s="14"/>
      <c r="Q381" s="32"/>
      <c r="S381" s="19"/>
    </row>
    <row r="382" spans="1:19" x14ac:dyDescent="0.3">
      <c r="A382" s="40"/>
      <c r="B382" s="101"/>
      <c r="C382" s="14"/>
      <c r="D382" s="14"/>
      <c r="E382" s="101"/>
      <c r="F382" s="14"/>
      <c r="G382" s="14"/>
      <c r="H382" s="101"/>
      <c r="I382" s="14"/>
      <c r="J382" s="14"/>
      <c r="K382" s="101"/>
      <c r="L382" s="14"/>
      <c r="M382" s="14"/>
      <c r="N382" s="101"/>
      <c r="O382" s="14"/>
      <c r="P382" s="14"/>
      <c r="Q382" s="32"/>
      <c r="S382" s="19"/>
    </row>
    <row r="383" spans="1:19" x14ac:dyDescent="0.3">
      <c r="A383" s="40"/>
      <c r="B383" s="101"/>
      <c r="C383" s="14"/>
      <c r="D383" s="14"/>
      <c r="E383" s="101"/>
      <c r="F383" s="14"/>
      <c r="G383" s="14"/>
      <c r="H383" s="101"/>
      <c r="I383" s="14"/>
      <c r="J383" s="14"/>
      <c r="K383" s="101"/>
      <c r="L383" s="14"/>
      <c r="M383" s="14"/>
      <c r="N383" s="101"/>
      <c r="O383" s="14"/>
      <c r="P383" s="14"/>
      <c r="Q383" s="32"/>
      <c r="S383" s="19"/>
    </row>
    <row r="384" spans="1:19" x14ac:dyDescent="0.3">
      <c r="A384" s="40"/>
      <c r="B384" s="101"/>
      <c r="C384" s="14"/>
      <c r="D384" s="14"/>
      <c r="E384" s="101"/>
      <c r="F384" s="14"/>
      <c r="G384" s="14"/>
      <c r="H384" s="101"/>
      <c r="I384" s="14"/>
      <c r="J384" s="14"/>
      <c r="K384" s="101"/>
      <c r="L384" s="14"/>
      <c r="M384" s="14"/>
      <c r="N384" s="101"/>
      <c r="O384" s="14"/>
      <c r="P384" s="14"/>
      <c r="Q384" s="32"/>
      <c r="S384" s="19"/>
    </row>
    <row r="385" spans="1:19" x14ac:dyDescent="0.3">
      <c r="A385" s="40"/>
      <c r="B385" s="101"/>
      <c r="C385" s="14"/>
      <c r="D385" s="14"/>
      <c r="E385" s="101"/>
      <c r="F385" s="14"/>
      <c r="G385" s="14"/>
      <c r="H385" s="101"/>
      <c r="I385" s="14"/>
      <c r="J385" s="14"/>
      <c r="K385" s="101"/>
      <c r="L385" s="14"/>
      <c r="M385" s="14"/>
      <c r="N385" s="101"/>
      <c r="O385" s="14"/>
      <c r="P385" s="14"/>
      <c r="Q385" s="32"/>
      <c r="S385" s="19"/>
    </row>
    <row r="386" spans="1:19" x14ac:dyDescent="0.3">
      <c r="A386" s="40"/>
      <c r="B386" s="101"/>
      <c r="C386" s="14"/>
      <c r="D386" s="14"/>
      <c r="E386" s="101"/>
      <c r="F386" s="14"/>
      <c r="G386" s="14"/>
      <c r="H386" s="101"/>
      <c r="I386" s="14"/>
      <c r="J386" s="14"/>
      <c r="K386" s="101"/>
      <c r="L386" s="14"/>
      <c r="M386" s="14"/>
      <c r="N386" s="101"/>
      <c r="O386" s="14"/>
      <c r="P386" s="14"/>
      <c r="Q386" s="32"/>
      <c r="S386" s="19"/>
    </row>
    <row r="387" spans="1:19" x14ac:dyDescent="0.3">
      <c r="A387" s="40"/>
      <c r="B387" s="101"/>
      <c r="C387" s="14"/>
      <c r="D387" s="14"/>
      <c r="E387" s="101"/>
      <c r="F387" s="14"/>
      <c r="G387" s="14"/>
      <c r="H387" s="101"/>
      <c r="I387" s="14"/>
      <c r="J387" s="14"/>
      <c r="K387" s="101"/>
      <c r="L387" s="14"/>
      <c r="M387" s="14"/>
      <c r="N387" s="101"/>
      <c r="O387" s="14"/>
      <c r="P387" s="14"/>
      <c r="Q387" s="32"/>
      <c r="S387" s="19"/>
    </row>
    <row r="388" spans="1:19" x14ac:dyDescent="0.3">
      <c r="A388" s="40"/>
      <c r="B388" s="101"/>
      <c r="C388" s="14"/>
      <c r="D388" s="14"/>
      <c r="E388" s="101"/>
      <c r="F388" s="14"/>
      <c r="G388" s="14"/>
      <c r="H388" s="101"/>
      <c r="I388" s="14"/>
      <c r="J388" s="14"/>
      <c r="K388" s="101"/>
      <c r="L388" s="14"/>
      <c r="M388" s="14"/>
      <c r="N388" s="101"/>
      <c r="O388" s="14"/>
      <c r="P388" s="14"/>
      <c r="Q388" s="32"/>
      <c r="S388" s="19"/>
    </row>
    <row r="389" spans="1:19" x14ac:dyDescent="0.3">
      <c r="A389" s="40"/>
      <c r="B389" s="101"/>
      <c r="C389" s="14"/>
      <c r="D389" s="14"/>
      <c r="E389" s="101"/>
      <c r="F389" s="14"/>
      <c r="G389" s="14"/>
      <c r="H389" s="101"/>
      <c r="I389" s="14"/>
      <c r="J389" s="14"/>
      <c r="K389" s="101"/>
      <c r="L389" s="14"/>
      <c r="M389" s="14"/>
      <c r="N389" s="101"/>
      <c r="O389" s="14"/>
      <c r="P389" s="14"/>
      <c r="Q389" s="32"/>
      <c r="S389" s="19"/>
    </row>
    <row r="390" spans="1:19" x14ac:dyDescent="0.3">
      <c r="A390" s="40"/>
      <c r="B390" s="101"/>
      <c r="C390" s="14"/>
      <c r="D390" s="14"/>
      <c r="E390" s="101"/>
      <c r="F390" s="14"/>
      <c r="G390" s="14"/>
      <c r="H390" s="101"/>
      <c r="I390" s="14"/>
      <c r="J390" s="14"/>
      <c r="K390" s="101"/>
      <c r="L390" s="14"/>
      <c r="M390" s="14"/>
      <c r="N390" s="101"/>
      <c r="O390" s="14"/>
      <c r="P390" s="14"/>
      <c r="Q390" s="32"/>
      <c r="S390" s="19"/>
    </row>
    <row r="391" spans="1:19" x14ac:dyDescent="0.3">
      <c r="A391" s="40"/>
      <c r="B391" s="101"/>
      <c r="C391" s="14"/>
      <c r="D391" s="14"/>
      <c r="E391" s="101"/>
      <c r="F391" s="14"/>
      <c r="G391" s="14"/>
      <c r="H391" s="101"/>
      <c r="I391" s="14"/>
      <c r="J391" s="14"/>
      <c r="K391" s="101"/>
      <c r="L391" s="14"/>
      <c r="M391" s="14"/>
      <c r="N391" s="101"/>
      <c r="O391" s="14"/>
      <c r="P391" s="14"/>
      <c r="Q391" s="32"/>
      <c r="S391" s="19"/>
    </row>
    <row r="392" spans="1:19" x14ac:dyDescent="0.3">
      <c r="A392" s="40"/>
      <c r="B392" s="101"/>
      <c r="C392" s="14"/>
      <c r="D392" s="14"/>
      <c r="E392" s="101"/>
      <c r="F392" s="14"/>
      <c r="G392" s="14"/>
      <c r="H392" s="101"/>
      <c r="I392" s="14"/>
      <c r="J392" s="14"/>
      <c r="K392" s="101"/>
      <c r="L392" s="14"/>
      <c r="M392" s="14"/>
      <c r="N392" s="101"/>
      <c r="O392" s="14"/>
      <c r="P392" s="14"/>
      <c r="Q392" s="32"/>
      <c r="S392" s="19"/>
    </row>
    <row r="393" spans="1:19" x14ac:dyDescent="0.3">
      <c r="A393" s="40"/>
      <c r="B393" s="101"/>
      <c r="C393" s="14"/>
      <c r="D393" s="14"/>
      <c r="E393" s="101"/>
      <c r="F393" s="14"/>
      <c r="G393" s="14"/>
      <c r="H393" s="101"/>
      <c r="I393" s="14"/>
      <c r="J393" s="14"/>
      <c r="K393" s="101"/>
      <c r="L393" s="14"/>
      <c r="M393" s="14"/>
      <c r="N393" s="101"/>
      <c r="O393" s="14"/>
      <c r="P393" s="14"/>
      <c r="Q393" s="32"/>
      <c r="S393" s="19"/>
    </row>
    <row r="394" spans="1:19" x14ac:dyDescent="0.3">
      <c r="A394" s="40"/>
      <c r="B394" s="101"/>
      <c r="C394" s="14"/>
      <c r="D394" s="14"/>
      <c r="E394" s="101"/>
      <c r="F394" s="14"/>
      <c r="G394" s="14"/>
      <c r="H394" s="101"/>
      <c r="I394" s="14"/>
      <c r="J394" s="14"/>
      <c r="K394" s="101"/>
      <c r="L394" s="14"/>
      <c r="M394" s="14"/>
      <c r="N394" s="101"/>
      <c r="O394" s="14"/>
      <c r="P394" s="14"/>
      <c r="Q394" s="32"/>
      <c r="S394" s="19"/>
    </row>
    <row r="395" spans="1:19" x14ac:dyDescent="0.3">
      <c r="A395" s="40"/>
      <c r="B395" s="101"/>
      <c r="C395" s="14"/>
      <c r="D395" s="14"/>
      <c r="E395" s="101"/>
      <c r="F395" s="14"/>
      <c r="G395" s="14"/>
      <c r="H395" s="101"/>
      <c r="I395" s="14"/>
      <c r="J395" s="14"/>
      <c r="K395" s="101"/>
      <c r="L395" s="14"/>
      <c r="M395" s="14"/>
      <c r="N395" s="101"/>
      <c r="O395" s="14"/>
      <c r="P395" s="14"/>
      <c r="Q395" s="32"/>
      <c r="S395" s="19"/>
    </row>
    <row r="396" spans="1:19" x14ac:dyDescent="0.3">
      <c r="A396" s="40"/>
      <c r="B396" s="101"/>
      <c r="C396" s="14"/>
      <c r="D396" s="14"/>
      <c r="E396" s="101"/>
      <c r="F396" s="14"/>
      <c r="G396" s="14"/>
      <c r="H396" s="101"/>
      <c r="I396" s="14"/>
      <c r="J396" s="14"/>
      <c r="K396" s="101"/>
      <c r="L396" s="14"/>
      <c r="M396" s="14"/>
      <c r="N396" s="101"/>
      <c r="O396" s="14"/>
      <c r="P396" s="14"/>
      <c r="Q396" s="32"/>
      <c r="S396" s="19"/>
    </row>
    <row r="397" spans="1:19" x14ac:dyDescent="0.3">
      <c r="A397" s="40"/>
      <c r="B397" s="101"/>
      <c r="C397" s="14"/>
      <c r="D397" s="14"/>
      <c r="E397" s="101"/>
      <c r="F397" s="14"/>
      <c r="G397" s="14"/>
      <c r="H397" s="101"/>
      <c r="I397" s="14"/>
      <c r="J397" s="14"/>
      <c r="K397" s="101"/>
      <c r="L397" s="14"/>
      <c r="M397" s="14"/>
      <c r="N397" s="101"/>
      <c r="O397" s="14"/>
      <c r="P397" s="14"/>
      <c r="Q397" s="32"/>
      <c r="S397" s="19"/>
    </row>
    <row r="398" spans="1:19" x14ac:dyDescent="0.3">
      <c r="A398" s="40"/>
      <c r="B398" s="101"/>
      <c r="C398" s="14"/>
      <c r="D398" s="14"/>
      <c r="E398" s="101"/>
      <c r="F398" s="14"/>
      <c r="G398" s="14"/>
      <c r="H398" s="101"/>
      <c r="I398" s="14"/>
      <c r="J398" s="14"/>
      <c r="K398" s="101"/>
      <c r="L398" s="14"/>
      <c r="M398" s="14"/>
      <c r="N398" s="101"/>
      <c r="O398" s="14"/>
      <c r="P398" s="14"/>
      <c r="Q398" s="32"/>
      <c r="S398" s="19"/>
    </row>
    <row r="399" spans="1:19" x14ac:dyDescent="0.3">
      <c r="A399" s="40"/>
      <c r="B399" s="101"/>
      <c r="C399" s="14"/>
      <c r="D399" s="14"/>
      <c r="E399" s="101"/>
      <c r="F399" s="14"/>
      <c r="G399" s="14"/>
      <c r="H399" s="101"/>
      <c r="I399" s="14"/>
      <c r="J399" s="14"/>
      <c r="K399" s="101"/>
      <c r="L399" s="14"/>
      <c r="M399" s="14"/>
      <c r="N399" s="101"/>
      <c r="O399" s="14"/>
      <c r="P399" s="14"/>
      <c r="Q399" s="32"/>
      <c r="S399" s="19"/>
    </row>
    <row r="400" spans="1:19" x14ac:dyDescent="0.3">
      <c r="A400" s="40"/>
      <c r="B400" s="101"/>
      <c r="C400" s="14"/>
      <c r="D400" s="14"/>
      <c r="E400" s="101"/>
      <c r="F400" s="14"/>
      <c r="G400" s="14"/>
      <c r="H400" s="101"/>
      <c r="I400" s="14"/>
      <c r="J400" s="14"/>
      <c r="K400" s="101"/>
      <c r="L400" s="14"/>
      <c r="M400" s="14"/>
      <c r="N400" s="101"/>
      <c r="O400" s="14"/>
      <c r="P400" s="14"/>
      <c r="Q400" s="32"/>
      <c r="S400" s="19"/>
    </row>
    <row r="401" spans="1:19" x14ac:dyDescent="0.3">
      <c r="A401" s="40"/>
      <c r="B401" s="101"/>
      <c r="C401" s="14"/>
      <c r="D401" s="14"/>
      <c r="E401" s="101"/>
      <c r="F401" s="14"/>
      <c r="G401" s="14"/>
      <c r="H401" s="101"/>
      <c r="I401" s="14"/>
      <c r="J401" s="14"/>
      <c r="K401" s="101"/>
      <c r="L401" s="14"/>
      <c r="M401" s="14"/>
      <c r="N401" s="101"/>
      <c r="O401" s="14"/>
      <c r="P401" s="14"/>
      <c r="Q401" s="32"/>
      <c r="S401" s="19"/>
    </row>
    <row r="402" spans="1:19" x14ac:dyDescent="0.3">
      <c r="A402" s="40"/>
      <c r="B402" s="101"/>
      <c r="C402" s="14"/>
      <c r="D402" s="14"/>
      <c r="E402" s="101"/>
      <c r="F402" s="14"/>
      <c r="G402" s="14"/>
      <c r="H402" s="101"/>
      <c r="I402" s="14"/>
      <c r="J402" s="14"/>
      <c r="K402" s="101"/>
      <c r="L402" s="14"/>
      <c r="M402" s="14"/>
      <c r="N402" s="101"/>
      <c r="O402" s="14"/>
      <c r="P402" s="14"/>
      <c r="Q402" s="32"/>
      <c r="S402" s="19"/>
    </row>
    <row r="403" spans="1:19" x14ac:dyDescent="0.3">
      <c r="A403" s="40"/>
      <c r="B403" s="101"/>
      <c r="C403" s="14"/>
      <c r="D403" s="14"/>
      <c r="E403" s="101"/>
      <c r="F403" s="14"/>
      <c r="G403" s="14"/>
      <c r="H403" s="101"/>
      <c r="I403" s="14"/>
      <c r="J403" s="14"/>
      <c r="K403" s="101"/>
      <c r="L403" s="14"/>
      <c r="M403" s="14"/>
      <c r="N403" s="101"/>
      <c r="O403" s="14"/>
      <c r="P403" s="14"/>
      <c r="Q403" s="32"/>
      <c r="S403" s="19"/>
    </row>
    <row r="404" spans="1:19" x14ac:dyDescent="0.3">
      <c r="A404" s="40"/>
      <c r="B404" s="101"/>
      <c r="C404" s="14"/>
      <c r="D404" s="14"/>
      <c r="E404" s="101"/>
      <c r="F404" s="14"/>
      <c r="G404" s="14"/>
      <c r="H404" s="101"/>
      <c r="I404" s="14"/>
      <c r="J404" s="14"/>
      <c r="K404" s="101"/>
      <c r="L404" s="14"/>
      <c r="M404" s="14"/>
      <c r="N404" s="101"/>
      <c r="O404" s="14"/>
      <c r="P404" s="14"/>
      <c r="Q404" s="32"/>
      <c r="S404" s="19"/>
    </row>
    <row r="405" spans="1:19" x14ac:dyDescent="0.3">
      <c r="A405" s="40"/>
      <c r="B405" s="101"/>
      <c r="C405" s="14"/>
      <c r="D405" s="14"/>
      <c r="E405" s="101"/>
      <c r="F405" s="14"/>
      <c r="G405" s="14"/>
      <c r="H405" s="101"/>
      <c r="I405" s="14"/>
      <c r="J405" s="14"/>
      <c r="K405" s="101"/>
      <c r="L405" s="14"/>
      <c r="M405" s="14"/>
      <c r="N405" s="101"/>
      <c r="O405" s="14"/>
      <c r="P405" s="14"/>
      <c r="Q405" s="32"/>
      <c r="S405" s="19"/>
    </row>
    <row r="406" spans="1:19" x14ac:dyDescent="0.3">
      <c r="A406" s="40"/>
      <c r="B406" s="101"/>
      <c r="C406" s="14"/>
      <c r="D406" s="14"/>
      <c r="E406" s="101"/>
      <c r="F406" s="14"/>
      <c r="G406" s="14"/>
      <c r="H406" s="101"/>
      <c r="I406" s="14"/>
      <c r="J406" s="14"/>
      <c r="K406" s="101"/>
      <c r="L406" s="14"/>
      <c r="M406" s="14"/>
      <c r="N406" s="101"/>
      <c r="O406" s="14"/>
      <c r="P406" s="14"/>
      <c r="Q406" s="32"/>
      <c r="S406" s="19"/>
    </row>
    <row r="407" spans="1:19" x14ac:dyDescent="0.3">
      <c r="A407" s="40"/>
      <c r="B407" s="101"/>
      <c r="C407" s="14"/>
      <c r="D407" s="14"/>
      <c r="E407" s="101"/>
      <c r="F407" s="14"/>
      <c r="G407" s="14"/>
      <c r="H407" s="101"/>
      <c r="I407" s="14"/>
      <c r="J407" s="14"/>
      <c r="K407" s="101"/>
      <c r="L407" s="14"/>
      <c r="M407" s="14"/>
      <c r="N407" s="101"/>
      <c r="O407" s="14"/>
      <c r="P407" s="14"/>
      <c r="Q407" s="32"/>
      <c r="S407" s="19"/>
    </row>
    <row r="408" spans="1:19" x14ac:dyDescent="0.3">
      <c r="A408" s="40"/>
      <c r="B408" s="101"/>
      <c r="C408" s="14"/>
      <c r="D408" s="14"/>
      <c r="E408" s="101"/>
      <c r="F408" s="14"/>
      <c r="G408" s="14"/>
      <c r="H408" s="101"/>
      <c r="I408" s="14"/>
      <c r="J408" s="14"/>
      <c r="K408" s="101"/>
      <c r="L408" s="14"/>
      <c r="M408" s="14"/>
      <c r="N408" s="101"/>
      <c r="O408" s="14"/>
      <c r="P408" s="14"/>
      <c r="Q408" s="32"/>
      <c r="S408" s="19"/>
    </row>
    <row r="409" spans="1:19" x14ac:dyDescent="0.3">
      <c r="A409" s="40"/>
      <c r="B409" s="101"/>
      <c r="C409" s="14"/>
      <c r="D409" s="14"/>
      <c r="E409" s="101"/>
      <c r="F409" s="14"/>
      <c r="G409" s="14"/>
      <c r="H409" s="101"/>
      <c r="I409" s="14"/>
      <c r="J409" s="14"/>
      <c r="K409" s="101"/>
      <c r="L409" s="14"/>
      <c r="M409" s="14"/>
      <c r="N409" s="101"/>
      <c r="O409" s="14"/>
      <c r="P409" s="14"/>
      <c r="Q409" s="32"/>
      <c r="S409" s="19"/>
    </row>
    <row r="410" spans="1:19" x14ac:dyDescent="0.3">
      <c r="A410" s="40"/>
      <c r="B410" s="101"/>
      <c r="C410" s="14"/>
      <c r="D410" s="14"/>
      <c r="E410" s="101"/>
      <c r="F410" s="14"/>
      <c r="G410" s="14"/>
      <c r="H410" s="101"/>
      <c r="I410" s="14"/>
      <c r="J410" s="14"/>
      <c r="K410" s="101"/>
      <c r="L410" s="14"/>
      <c r="M410" s="14"/>
      <c r="N410" s="101"/>
      <c r="O410" s="14"/>
      <c r="P410" s="14"/>
      <c r="Q410" s="32"/>
      <c r="S410" s="19"/>
    </row>
    <row r="411" spans="1:19" x14ac:dyDescent="0.3">
      <c r="A411" s="40"/>
      <c r="B411" s="101"/>
      <c r="C411" s="14"/>
      <c r="D411" s="14"/>
      <c r="E411" s="101"/>
      <c r="F411" s="14"/>
      <c r="G411" s="14"/>
      <c r="H411" s="101"/>
      <c r="I411" s="14"/>
      <c r="J411" s="14"/>
      <c r="K411" s="101"/>
      <c r="L411" s="14"/>
      <c r="M411" s="14"/>
      <c r="N411" s="101"/>
      <c r="O411" s="14"/>
      <c r="P411" s="14"/>
      <c r="Q411" s="32"/>
      <c r="S411" s="19"/>
    </row>
    <row r="412" spans="1:19" x14ac:dyDescent="0.3">
      <c r="A412" s="40"/>
      <c r="B412" s="101"/>
      <c r="C412" s="14"/>
      <c r="D412" s="14"/>
      <c r="E412" s="101"/>
      <c r="F412" s="14"/>
      <c r="G412" s="14"/>
      <c r="H412" s="101"/>
      <c r="I412" s="14"/>
      <c r="J412" s="14"/>
      <c r="K412" s="101"/>
      <c r="L412" s="14"/>
      <c r="M412" s="14"/>
      <c r="N412" s="101"/>
      <c r="O412" s="14"/>
      <c r="P412" s="14"/>
      <c r="Q412" s="32"/>
      <c r="S412" s="19"/>
    </row>
    <row r="413" spans="1:19" x14ac:dyDescent="0.3">
      <c r="A413" s="40"/>
      <c r="B413" s="101"/>
      <c r="C413" s="14"/>
      <c r="D413" s="14"/>
      <c r="E413" s="101"/>
      <c r="F413" s="14"/>
      <c r="G413" s="14"/>
      <c r="H413" s="101"/>
      <c r="I413" s="14"/>
      <c r="J413" s="14"/>
      <c r="K413" s="101"/>
      <c r="L413" s="14"/>
      <c r="M413" s="14"/>
      <c r="N413" s="101"/>
      <c r="O413" s="14"/>
      <c r="P413" s="14"/>
      <c r="Q413" s="32"/>
      <c r="S413" s="19"/>
    </row>
    <row r="414" spans="1:19" x14ac:dyDescent="0.3">
      <c r="A414" s="40"/>
      <c r="B414" s="101"/>
      <c r="C414" s="14"/>
      <c r="D414" s="14"/>
      <c r="E414" s="101"/>
      <c r="F414" s="14"/>
      <c r="G414" s="14"/>
      <c r="H414" s="101"/>
      <c r="I414" s="14"/>
      <c r="J414" s="14"/>
      <c r="K414" s="101"/>
      <c r="L414" s="14"/>
      <c r="M414" s="14"/>
      <c r="N414" s="101"/>
      <c r="O414" s="14"/>
      <c r="P414" s="14"/>
      <c r="Q414" s="32"/>
      <c r="S414" s="19"/>
    </row>
    <row r="415" spans="1:19" x14ac:dyDescent="0.3">
      <c r="A415" s="40"/>
      <c r="B415" s="101"/>
      <c r="C415" s="14"/>
      <c r="D415" s="14"/>
      <c r="E415" s="101"/>
      <c r="F415" s="14"/>
      <c r="G415" s="14"/>
      <c r="H415" s="101"/>
      <c r="I415" s="14"/>
      <c r="J415" s="14"/>
      <c r="K415" s="101"/>
      <c r="L415" s="14"/>
      <c r="M415" s="14"/>
      <c r="N415" s="101"/>
      <c r="O415" s="14"/>
      <c r="P415" s="14"/>
      <c r="Q415" s="32"/>
      <c r="S415" s="19"/>
    </row>
    <row r="416" spans="1:19" x14ac:dyDescent="0.3">
      <c r="A416" s="40"/>
      <c r="B416" s="101"/>
      <c r="C416" s="14"/>
      <c r="D416" s="14"/>
      <c r="E416" s="101"/>
      <c r="F416" s="14"/>
      <c r="G416" s="14"/>
      <c r="H416" s="101"/>
      <c r="I416" s="14"/>
      <c r="J416" s="14"/>
      <c r="K416" s="101"/>
      <c r="L416" s="14"/>
      <c r="M416" s="14"/>
      <c r="N416" s="101"/>
      <c r="O416" s="14"/>
      <c r="P416" s="14"/>
      <c r="Q416" s="32"/>
      <c r="S416" s="19"/>
    </row>
    <row r="417" spans="1:19" x14ac:dyDescent="0.3">
      <c r="A417" s="40"/>
      <c r="B417" s="101"/>
      <c r="C417" s="14"/>
      <c r="D417" s="14"/>
      <c r="E417" s="101"/>
      <c r="F417" s="14"/>
      <c r="G417" s="14"/>
      <c r="H417" s="101"/>
      <c r="I417" s="14"/>
      <c r="J417" s="14"/>
      <c r="K417" s="101"/>
      <c r="L417" s="14"/>
      <c r="M417" s="14"/>
      <c r="N417" s="101"/>
      <c r="O417" s="14"/>
      <c r="P417" s="14"/>
      <c r="Q417" s="32"/>
      <c r="S417" s="19"/>
    </row>
    <row r="418" spans="1:19" x14ac:dyDescent="0.3">
      <c r="A418" s="40"/>
      <c r="B418" s="101"/>
      <c r="C418" s="14"/>
      <c r="D418" s="14"/>
      <c r="E418" s="101"/>
      <c r="F418" s="14"/>
      <c r="G418" s="14"/>
      <c r="H418" s="101"/>
      <c r="I418" s="14"/>
      <c r="J418" s="14"/>
      <c r="K418" s="101"/>
      <c r="L418" s="14"/>
      <c r="M418" s="14"/>
      <c r="N418" s="101"/>
      <c r="O418" s="14"/>
      <c r="P418" s="14"/>
      <c r="Q418" s="32"/>
      <c r="S418" s="19"/>
    </row>
    <row r="419" spans="1:19" x14ac:dyDescent="0.3">
      <c r="A419" s="40"/>
      <c r="B419" s="101"/>
      <c r="C419" s="14"/>
      <c r="D419" s="14"/>
      <c r="E419" s="101"/>
      <c r="F419" s="14"/>
      <c r="G419" s="14"/>
      <c r="H419" s="101"/>
      <c r="I419" s="14"/>
      <c r="J419" s="14"/>
      <c r="K419" s="101"/>
      <c r="L419" s="14"/>
      <c r="M419" s="14"/>
      <c r="N419" s="101"/>
      <c r="O419" s="14"/>
      <c r="P419" s="14"/>
      <c r="Q419" s="32"/>
      <c r="S419" s="19"/>
    </row>
    <row r="420" spans="1:19" x14ac:dyDescent="0.3">
      <c r="A420" s="40"/>
      <c r="B420" s="101"/>
      <c r="C420" s="14"/>
      <c r="D420" s="14"/>
      <c r="E420" s="101"/>
      <c r="F420" s="14"/>
      <c r="G420" s="14"/>
      <c r="H420" s="101"/>
      <c r="I420" s="14"/>
      <c r="J420" s="14"/>
      <c r="K420" s="101"/>
      <c r="L420" s="14"/>
      <c r="M420" s="14"/>
      <c r="N420" s="101"/>
      <c r="O420" s="14"/>
      <c r="P420" s="14"/>
      <c r="Q420" s="32"/>
      <c r="S420" s="19"/>
    </row>
    <row r="421" spans="1:19" x14ac:dyDescent="0.3">
      <c r="A421" s="40"/>
      <c r="B421" s="101"/>
      <c r="C421" s="14"/>
      <c r="D421" s="14"/>
      <c r="E421" s="101"/>
      <c r="F421" s="14"/>
      <c r="G421" s="14"/>
      <c r="H421" s="101"/>
      <c r="I421" s="14"/>
      <c r="J421" s="14"/>
      <c r="K421" s="101"/>
      <c r="L421" s="14"/>
      <c r="M421" s="14"/>
      <c r="N421" s="101"/>
      <c r="O421" s="14"/>
      <c r="P421" s="14"/>
      <c r="Q421" s="32"/>
      <c r="S421" s="19"/>
    </row>
    <row r="422" spans="1:19" x14ac:dyDescent="0.3">
      <c r="A422" s="40"/>
      <c r="B422" s="101"/>
      <c r="C422" s="14"/>
      <c r="D422" s="14"/>
      <c r="E422" s="101"/>
      <c r="F422" s="14"/>
      <c r="G422" s="14"/>
      <c r="H422" s="101"/>
      <c r="I422" s="14"/>
      <c r="J422" s="14"/>
      <c r="K422" s="101"/>
      <c r="L422" s="14"/>
      <c r="M422" s="14"/>
      <c r="N422" s="101"/>
      <c r="O422" s="14"/>
      <c r="P422" s="14"/>
      <c r="Q422" s="32"/>
      <c r="S422" s="19"/>
    </row>
    <row r="423" spans="1:19" x14ac:dyDescent="0.3">
      <c r="A423" s="40"/>
      <c r="B423" s="101"/>
      <c r="C423" s="14"/>
      <c r="D423" s="14"/>
      <c r="E423" s="101"/>
      <c r="F423" s="14"/>
      <c r="G423" s="14"/>
      <c r="H423" s="101"/>
      <c r="I423" s="14"/>
      <c r="J423" s="14"/>
      <c r="K423" s="101"/>
      <c r="L423" s="14"/>
      <c r="M423" s="14"/>
      <c r="N423" s="101"/>
      <c r="O423" s="14"/>
      <c r="P423" s="14"/>
      <c r="Q423" s="32"/>
      <c r="S423" s="19"/>
    </row>
    <row r="424" spans="1:19" x14ac:dyDescent="0.3">
      <c r="A424" s="40"/>
      <c r="B424" s="101"/>
      <c r="C424" s="14"/>
      <c r="D424" s="14"/>
      <c r="E424" s="101"/>
      <c r="F424" s="14"/>
      <c r="G424" s="14"/>
      <c r="H424" s="101"/>
      <c r="I424" s="14"/>
      <c r="J424" s="14"/>
      <c r="K424" s="101"/>
      <c r="L424" s="14"/>
      <c r="M424" s="14"/>
      <c r="N424" s="101"/>
      <c r="O424" s="14"/>
      <c r="P424" s="14"/>
      <c r="Q424" s="32"/>
      <c r="S424" s="19"/>
    </row>
    <row r="425" spans="1:19" x14ac:dyDescent="0.3">
      <c r="A425" s="40"/>
      <c r="B425" s="101"/>
      <c r="C425" s="14"/>
      <c r="D425" s="14"/>
      <c r="E425" s="101"/>
      <c r="F425" s="14"/>
      <c r="G425" s="14"/>
      <c r="H425" s="101"/>
      <c r="I425" s="14"/>
      <c r="J425" s="14"/>
      <c r="K425" s="101"/>
      <c r="L425" s="14"/>
      <c r="M425" s="14"/>
      <c r="N425" s="101"/>
      <c r="O425" s="14"/>
      <c r="P425" s="14"/>
      <c r="Q425" s="32"/>
      <c r="S425" s="19"/>
    </row>
    <row r="426" spans="1:19" x14ac:dyDescent="0.3">
      <c r="A426" s="40"/>
      <c r="B426" s="101"/>
      <c r="C426" s="14"/>
      <c r="D426" s="14"/>
      <c r="E426" s="101"/>
      <c r="F426" s="14"/>
      <c r="G426" s="14"/>
      <c r="H426" s="101"/>
      <c r="I426" s="14"/>
      <c r="J426" s="14"/>
      <c r="K426" s="101"/>
      <c r="L426" s="14"/>
      <c r="M426" s="14"/>
      <c r="N426" s="101"/>
      <c r="O426" s="14"/>
      <c r="P426" s="14"/>
      <c r="Q426" s="32"/>
      <c r="S426" s="19"/>
    </row>
    <row r="427" spans="1:19" x14ac:dyDescent="0.3">
      <c r="A427" s="40"/>
      <c r="B427" s="101"/>
      <c r="C427" s="14"/>
      <c r="D427" s="14"/>
      <c r="E427" s="101"/>
      <c r="F427" s="14"/>
      <c r="G427" s="14"/>
      <c r="H427" s="101"/>
      <c r="I427" s="14"/>
      <c r="J427" s="14"/>
      <c r="K427" s="101"/>
      <c r="L427" s="14"/>
      <c r="M427" s="14"/>
      <c r="N427" s="101"/>
      <c r="O427" s="14"/>
      <c r="P427" s="14"/>
      <c r="Q427" s="32"/>
      <c r="S427" s="19"/>
    </row>
    <row r="428" spans="1:19" x14ac:dyDescent="0.3">
      <c r="A428" s="40"/>
      <c r="B428" s="101"/>
      <c r="C428" s="14"/>
      <c r="D428" s="14"/>
      <c r="E428" s="101"/>
      <c r="F428" s="14"/>
      <c r="G428" s="14"/>
      <c r="H428" s="101"/>
      <c r="I428" s="14"/>
      <c r="J428" s="14"/>
      <c r="K428" s="101"/>
      <c r="L428" s="14"/>
      <c r="M428" s="14"/>
      <c r="N428" s="101"/>
      <c r="O428" s="14"/>
      <c r="P428" s="14"/>
      <c r="Q428" s="32"/>
      <c r="S428" s="19"/>
    </row>
    <row r="429" spans="1:19" x14ac:dyDescent="0.3">
      <c r="A429" s="40"/>
      <c r="B429" s="101"/>
      <c r="C429" s="14"/>
      <c r="D429" s="14"/>
      <c r="E429" s="101"/>
      <c r="F429" s="14"/>
      <c r="G429" s="14"/>
      <c r="H429" s="101"/>
      <c r="I429" s="14"/>
      <c r="J429" s="14"/>
      <c r="K429" s="101"/>
      <c r="L429" s="14"/>
      <c r="M429" s="14"/>
      <c r="N429" s="101"/>
      <c r="O429" s="14"/>
      <c r="P429" s="14"/>
      <c r="Q429" s="32"/>
      <c r="S429" s="19"/>
    </row>
    <row r="430" spans="1:19" x14ac:dyDescent="0.3">
      <c r="A430" s="40"/>
      <c r="B430" s="101"/>
      <c r="C430" s="14"/>
      <c r="D430" s="14"/>
      <c r="E430" s="101"/>
      <c r="F430" s="14"/>
      <c r="G430" s="14"/>
      <c r="H430" s="101"/>
      <c r="I430" s="14"/>
      <c r="J430" s="14"/>
      <c r="K430" s="101"/>
      <c r="L430" s="14"/>
      <c r="M430" s="14"/>
      <c r="N430" s="101"/>
      <c r="O430" s="14"/>
      <c r="P430" s="14"/>
      <c r="Q430" s="32"/>
      <c r="S430" s="19"/>
    </row>
    <row r="431" spans="1:19" x14ac:dyDescent="0.3">
      <c r="A431" s="40"/>
      <c r="B431" s="101"/>
      <c r="C431" s="14"/>
      <c r="D431" s="14"/>
      <c r="E431" s="101"/>
      <c r="F431" s="14"/>
      <c r="G431" s="14"/>
      <c r="H431" s="101"/>
      <c r="I431" s="14"/>
      <c r="J431" s="14"/>
      <c r="K431" s="101"/>
      <c r="L431" s="14"/>
      <c r="M431" s="14"/>
      <c r="N431" s="101"/>
      <c r="O431" s="14"/>
      <c r="P431" s="14"/>
      <c r="Q431" s="32"/>
      <c r="S431" s="19"/>
    </row>
    <row r="432" spans="1:19" x14ac:dyDescent="0.3">
      <c r="A432" s="40"/>
      <c r="B432" s="101"/>
      <c r="C432" s="14"/>
      <c r="D432" s="14"/>
      <c r="E432" s="101"/>
      <c r="F432" s="14"/>
      <c r="G432" s="14"/>
      <c r="H432" s="101"/>
      <c r="I432" s="14"/>
      <c r="J432" s="14"/>
      <c r="K432" s="101"/>
      <c r="L432" s="14"/>
      <c r="M432" s="14"/>
      <c r="N432" s="101"/>
      <c r="O432" s="14"/>
      <c r="P432" s="14"/>
      <c r="Q432" s="32"/>
      <c r="S432" s="19"/>
    </row>
    <row r="433" spans="1:19" x14ac:dyDescent="0.3">
      <c r="A433" s="40"/>
      <c r="B433" s="101"/>
      <c r="C433" s="14"/>
      <c r="D433" s="14"/>
      <c r="E433" s="101"/>
      <c r="F433" s="14"/>
      <c r="G433" s="14"/>
      <c r="H433" s="101"/>
      <c r="I433" s="14"/>
      <c r="J433" s="14"/>
      <c r="K433" s="101"/>
      <c r="L433" s="14"/>
      <c r="M433" s="14"/>
      <c r="N433" s="101"/>
      <c r="O433" s="14"/>
      <c r="P433" s="14"/>
      <c r="Q433" s="32"/>
      <c r="S433" s="19"/>
    </row>
    <row r="434" spans="1:19" x14ac:dyDescent="0.3">
      <c r="A434" s="40"/>
      <c r="B434" s="101"/>
      <c r="C434" s="14"/>
      <c r="D434" s="14"/>
      <c r="E434" s="101"/>
      <c r="F434" s="14"/>
      <c r="G434" s="14"/>
      <c r="H434" s="101"/>
      <c r="I434" s="14"/>
      <c r="J434" s="14"/>
      <c r="K434" s="101"/>
      <c r="L434" s="14"/>
      <c r="M434" s="14"/>
      <c r="N434" s="101"/>
      <c r="O434" s="14"/>
      <c r="P434" s="14"/>
      <c r="Q434" s="32"/>
      <c r="S434" s="19"/>
    </row>
    <row r="435" spans="1:19" x14ac:dyDescent="0.3">
      <c r="A435" s="40"/>
      <c r="B435" s="101"/>
      <c r="C435" s="14"/>
      <c r="D435" s="14"/>
      <c r="E435" s="101"/>
      <c r="F435" s="14"/>
      <c r="G435" s="14"/>
      <c r="H435" s="101"/>
      <c r="I435" s="14"/>
      <c r="J435" s="14"/>
      <c r="K435" s="101"/>
      <c r="L435" s="14"/>
      <c r="M435" s="14"/>
      <c r="N435" s="101"/>
      <c r="O435" s="14"/>
      <c r="P435" s="14"/>
      <c r="Q435" s="32"/>
      <c r="S435" s="19"/>
    </row>
    <row r="436" spans="1:19" x14ac:dyDescent="0.3">
      <c r="A436" s="40"/>
      <c r="B436" s="101"/>
      <c r="C436" s="14"/>
      <c r="D436" s="14"/>
      <c r="E436" s="101"/>
      <c r="F436" s="14"/>
      <c r="G436" s="14"/>
      <c r="H436" s="101"/>
      <c r="I436" s="14"/>
      <c r="J436" s="14"/>
      <c r="K436" s="101"/>
      <c r="L436" s="14"/>
      <c r="M436" s="14"/>
      <c r="N436" s="101"/>
      <c r="O436" s="14"/>
      <c r="P436" s="14"/>
      <c r="Q436" s="32"/>
      <c r="S436" s="19"/>
    </row>
    <row r="437" spans="1:19" x14ac:dyDescent="0.3">
      <c r="A437" s="40"/>
      <c r="B437" s="101"/>
      <c r="C437" s="14"/>
      <c r="D437" s="14"/>
      <c r="E437" s="101"/>
      <c r="F437" s="14"/>
      <c r="G437" s="14"/>
      <c r="H437" s="101"/>
      <c r="I437" s="14"/>
      <c r="J437" s="14"/>
      <c r="K437" s="101"/>
      <c r="L437" s="14"/>
      <c r="M437" s="14"/>
      <c r="N437" s="101"/>
      <c r="O437" s="14"/>
      <c r="P437" s="14"/>
      <c r="Q437" s="32"/>
      <c r="S437" s="19"/>
    </row>
    <row r="438" spans="1:19" x14ac:dyDescent="0.3">
      <c r="A438" s="40"/>
      <c r="B438" s="101"/>
      <c r="C438" s="14"/>
      <c r="D438" s="14"/>
      <c r="E438" s="101"/>
      <c r="F438" s="14"/>
      <c r="G438" s="14"/>
      <c r="H438" s="101"/>
      <c r="I438" s="14"/>
      <c r="J438" s="14"/>
      <c r="K438" s="101"/>
      <c r="L438" s="14"/>
      <c r="M438" s="14"/>
      <c r="N438" s="101"/>
      <c r="O438" s="14"/>
      <c r="P438" s="14"/>
      <c r="Q438" s="32"/>
      <c r="S438" s="19"/>
    </row>
    <row r="439" spans="1:19" x14ac:dyDescent="0.3">
      <c r="A439" s="40"/>
      <c r="B439" s="101"/>
      <c r="C439" s="14"/>
      <c r="D439" s="14"/>
      <c r="E439" s="101"/>
      <c r="F439" s="14"/>
      <c r="G439" s="14"/>
      <c r="H439" s="101"/>
      <c r="I439" s="14"/>
      <c r="J439" s="14"/>
      <c r="K439" s="101"/>
      <c r="L439" s="14"/>
      <c r="M439" s="14"/>
      <c r="N439" s="101"/>
      <c r="O439" s="14"/>
      <c r="P439" s="14"/>
      <c r="Q439" s="32"/>
      <c r="S439" s="19"/>
    </row>
    <row r="440" spans="1:19" x14ac:dyDescent="0.3">
      <c r="A440" s="40"/>
      <c r="B440" s="101"/>
      <c r="C440" s="14"/>
      <c r="D440" s="14"/>
      <c r="E440" s="101"/>
      <c r="F440" s="14"/>
      <c r="G440" s="14"/>
      <c r="H440" s="101"/>
      <c r="I440" s="14"/>
      <c r="J440" s="14"/>
      <c r="K440" s="101"/>
      <c r="L440" s="14"/>
      <c r="M440" s="14"/>
      <c r="N440" s="101"/>
      <c r="O440" s="14"/>
      <c r="P440" s="14"/>
      <c r="Q440" s="32"/>
      <c r="S440" s="19"/>
    </row>
    <row r="441" spans="1:19" x14ac:dyDescent="0.3">
      <c r="A441" s="40"/>
      <c r="B441" s="101"/>
      <c r="C441" s="14"/>
      <c r="D441" s="14"/>
      <c r="E441" s="101"/>
      <c r="F441" s="14"/>
      <c r="G441" s="14"/>
      <c r="H441" s="101"/>
      <c r="I441" s="14"/>
      <c r="J441" s="14"/>
      <c r="K441" s="101"/>
      <c r="L441" s="14"/>
      <c r="M441" s="14"/>
      <c r="N441" s="101"/>
      <c r="O441" s="14"/>
      <c r="P441" s="14"/>
      <c r="Q441" s="32"/>
      <c r="S441" s="19"/>
    </row>
    <row r="442" spans="1:19" x14ac:dyDescent="0.3">
      <c r="A442" s="40"/>
      <c r="B442" s="101"/>
      <c r="C442" s="14"/>
      <c r="D442" s="14"/>
      <c r="E442" s="101"/>
      <c r="F442" s="14"/>
      <c r="G442" s="14"/>
      <c r="H442" s="101"/>
      <c r="I442" s="14"/>
      <c r="J442" s="14"/>
      <c r="K442" s="101"/>
      <c r="L442" s="14"/>
      <c r="M442" s="14"/>
      <c r="N442" s="101"/>
      <c r="O442" s="14"/>
      <c r="P442" s="14"/>
      <c r="Q442" s="32"/>
      <c r="S442" s="19"/>
    </row>
    <row r="443" spans="1:19" x14ac:dyDescent="0.3">
      <c r="A443" s="40"/>
      <c r="B443" s="101"/>
      <c r="C443" s="14"/>
      <c r="D443" s="14"/>
      <c r="E443" s="101"/>
      <c r="F443" s="14"/>
      <c r="G443" s="14"/>
      <c r="H443" s="101"/>
      <c r="I443" s="14"/>
      <c r="J443" s="14"/>
      <c r="K443" s="101"/>
      <c r="L443" s="14"/>
      <c r="M443" s="14"/>
      <c r="N443" s="101"/>
      <c r="O443" s="14"/>
      <c r="P443" s="14"/>
      <c r="Q443" s="32"/>
      <c r="S443" s="19"/>
    </row>
    <row r="444" spans="1:19" x14ac:dyDescent="0.3">
      <c r="A444" s="40"/>
      <c r="B444" s="101"/>
      <c r="C444" s="14"/>
      <c r="D444" s="14"/>
      <c r="E444" s="101"/>
      <c r="F444" s="14"/>
      <c r="G444" s="14"/>
      <c r="H444" s="101"/>
      <c r="I444" s="14"/>
      <c r="J444" s="14"/>
      <c r="K444" s="101"/>
      <c r="L444" s="14"/>
      <c r="M444" s="14"/>
      <c r="N444" s="101"/>
      <c r="O444" s="14"/>
      <c r="P444" s="14"/>
      <c r="Q444" s="32"/>
      <c r="S444" s="19"/>
    </row>
    <row r="445" spans="1:19" x14ac:dyDescent="0.3">
      <c r="A445" s="40"/>
      <c r="B445" s="101"/>
      <c r="C445" s="14"/>
      <c r="D445" s="14"/>
      <c r="E445" s="101"/>
      <c r="F445" s="14"/>
      <c r="G445" s="14"/>
      <c r="H445" s="101"/>
      <c r="I445" s="14"/>
      <c r="J445" s="14"/>
      <c r="K445" s="101"/>
      <c r="L445" s="14"/>
      <c r="M445" s="14"/>
      <c r="N445" s="101"/>
      <c r="O445" s="14"/>
      <c r="P445" s="14"/>
      <c r="Q445" s="32"/>
      <c r="S445" s="19"/>
    </row>
    <row r="446" spans="1:19" x14ac:dyDescent="0.3">
      <c r="A446" s="40"/>
      <c r="B446" s="101"/>
      <c r="C446" s="14"/>
      <c r="D446" s="14"/>
      <c r="E446" s="101"/>
      <c r="F446" s="14"/>
      <c r="G446" s="14"/>
      <c r="H446" s="101"/>
      <c r="I446" s="14"/>
      <c r="J446" s="14"/>
      <c r="K446" s="101"/>
      <c r="L446" s="14"/>
      <c r="M446" s="14"/>
      <c r="N446" s="101"/>
      <c r="O446" s="14"/>
      <c r="P446" s="14"/>
      <c r="Q446" s="32"/>
      <c r="S446" s="19"/>
    </row>
    <row r="447" spans="1:19" x14ac:dyDescent="0.3">
      <c r="A447" s="40"/>
      <c r="B447" s="101"/>
      <c r="C447" s="14"/>
      <c r="D447" s="14"/>
      <c r="E447" s="101"/>
      <c r="F447" s="14"/>
      <c r="G447" s="14"/>
      <c r="H447" s="101"/>
      <c r="I447" s="14"/>
      <c r="J447" s="14"/>
      <c r="K447" s="101"/>
      <c r="L447" s="14"/>
      <c r="M447" s="14"/>
      <c r="N447" s="101"/>
      <c r="O447" s="14"/>
      <c r="P447" s="14"/>
      <c r="Q447" s="32"/>
      <c r="S447" s="19"/>
    </row>
    <row r="448" spans="1:19" x14ac:dyDescent="0.3">
      <c r="A448" s="40"/>
      <c r="B448" s="101"/>
      <c r="C448" s="14"/>
      <c r="D448" s="14"/>
      <c r="E448" s="101"/>
      <c r="F448" s="14"/>
      <c r="G448" s="14"/>
      <c r="H448" s="101"/>
      <c r="I448" s="14"/>
      <c r="J448" s="14"/>
      <c r="K448" s="101"/>
      <c r="L448" s="14"/>
      <c r="M448" s="14"/>
      <c r="N448" s="101"/>
      <c r="O448" s="14"/>
      <c r="P448" s="14"/>
      <c r="Q448" s="32"/>
      <c r="S448" s="19"/>
    </row>
    <row r="449" spans="1:19" x14ac:dyDescent="0.3">
      <c r="A449" s="40"/>
      <c r="B449" s="101"/>
      <c r="C449" s="14"/>
      <c r="D449" s="14"/>
      <c r="E449" s="101"/>
      <c r="F449" s="14"/>
      <c r="G449" s="14"/>
      <c r="H449" s="101"/>
      <c r="I449" s="14"/>
      <c r="J449" s="14"/>
      <c r="K449" s="101"/>
      <c r="L449" s="14"/>
      <c r="M449" s="14"/>
      <c r="N449" s="101"/>
      <c r="O449" s="14"/>
      <c r="P449" s="14"/>
      <c r="Q449" s="32"/>
      <c r="S449" s="19"/>
    </row>
    <row r="450" spans="1:19" x14ac:dyDescent="0.3">
      <c r="A450" s="40"/>
      <c r="B450" s="101"/>
      <c r="C450" s="14"/>
      <c r="D450" s="14"/>
      <c r="E450" s="101"/>
      <c r="F450" s="14"/>
      <c r="G450" s="14"/>
      <c r="H450" s="101"/>
      <c r="I450" s="14"/>
      <c r="J450" s="14"/>
      <c r="K450" s="101"/>
      <c r="L450" s="14"/>
      <c r="M450" s="14"/>
      <c r="N450" s="101"/>
      <c r="O450" s="14"/>
      <c r="P450" s="14"/>
      <c r="Q450" s="32"/>
      <c r="S450" s="19"/>
    </row>
    <row r="451" spans="1:19" x14ac:dyDescent="0.3">
      <c r="A451" s="40"/>
      <c r="B451" s="101"/>
      <c r="C451" s="14"/>
      <c r="D451" s="14"/>
      <c r="E451" s="101"/>
      <c r="F451" s="14"/>
      <c r="G451" s="14"/>
      <c r="H451" s="101"/>
      <c r="I451" s="14"/>
      <c r="J451" s="14"/>
      <c r="K451" s="101"/>
      <c r="L451" s="14"/>
      <c r="M451" s="14"/>
      <c r="N451" s="101"/>
      <c r="O451" s="14"/>
      <c r="P451" s="14"/>
      <c r="Q451" s="32"/>
      <c r="S451" s="19"/>
    </row>
    <row r="452" spans="1:19" x14ac:dyDescent="0.3">
      <c r="A452" s="40"/>
      <c r="B452" s="101"/>
      <c r="C452" s="14"/>
      <c r="D452" s="14"/>
      <c r="E452" s="101"/>
      <c r="F452" s="14"/>
      <c r="G452" s="14"/>
      <c r="H452" s="101"/>
      <c r="I452" s="14"/>
      <c r="J452" s="14"/>
      <c r="K452" s="101"/>
      <c r="L452" s="14"/>
      <c r="M452" s="14"/>
      <c r="N452" s="101"/>
      <c r="O452" s="14"/>
      <c r="P452" s="14"/>
      <c r="Q452" s="32"/>
      <c r="S452" s="19"/>
    </row>
    <row r="453" spans="1:19" x14ac:dyDescent="0.3">
      <c r="A453" s="40"/>
      <c r="B453" s="101"/>
      <c r="C453" s="14"/>
      <c r="D453" s="14"/>
      <c r="E453" s="101"/>
      <c r="F453" s="14"/>
      <c r="G453" s="14"/>
      <c r="H453" s="101"/>
      <c r="I453" s="14"/>
      <c r="J453" s="14"/>
      <c r="K453" s="101"/>
      <c r="L453" s="14"/>
      <c r="M453" s="14"/>
      <c r="N453" s="101"/>
      <c r="O453" s="14"/>
      <c r="P453" s="14"/>
      <c r="Q453" s="32"/>
      <c r="S453" s="19"/>
    </row>
    <row r="454" spans="1:19" x14ac:dyDescent="0.3">
      <c r="A454" s="40"/>
      <c r="B454" s="101"/>
      <c r="C454" s="14"/>
      <c r="D454" s="14"/>
      <c r="E454" s="101"/>
      <c r="F454" s="14"/>
      <c r="G454" s="14"/>
      <c r="H454" s="101"/>
      <c r="I454" s="14"/>
      <c r="J454" s="14"/>
      <c r="K454" s="101"/>
      <c r="L454" s="14"/>
      <c r="M454" s="14"/>
      <c r="N454" s="101"/>
      <c r="O454" s="14"/>
      <c r="P454" s="14"/>
      <c r="Q454" s="32"/>
      <c r="S454" s="19"/>
    </row>
    <row r="455" spans="1:19" x14ac:dyDescent="0.3">
      <c r="A455" s="40"/>
      <c r="B455" s="101"/>
      <c r="C455" s="14"/>
      <c r="D455" s="14"/>
      <c r="E455" s="101"/>
      <c r="F455" s="14"/>
      <c r="G455" s="14"/>
      <c r="H455" s="101"/>
      <c r="I455" s="14"/>
      <c r="J455" s="14"/>
      <c r="K455" s="101"/>
      <c r="L455" s="14"/>
      <c r="M455" s="14"/>
      <c r="N455" s="101"/>
      <c r="O455" s="14"/>
      <c r="P455" s="14"/>
      <c r="Q455" s="32"/>
      <c r="S455" s="19"/>
    </row>
    <row r="456" spans="1:19" x14ac:dyDescent="0.3">
      <c r="A456" s="40"/>
      <c r="B456" s="101"/>
      <c r="C456" s="14"/>
      <c r="D456" s="14"/>
      <c r="E456" s="101"/>
      <c r="F456" s="14"/>
      <c r="G456" s="14"/>
      <c r="H456" s="101"/>
      <c r="I456" s="14"/>
      <c r="J456" s="14"/>
      <c r="K456" s="101"/>
      <c r="L456" s="14"/>
      <c r="M456" s="14"/>
      <c r="N456" s="101"/>
      <c r="O456" s="14"/>
      <c r="P456" s="14"/>
      <c r="Q456" s="32"/>
      <c r="S456" s="19"/>
    </row>
    <row r="457" spans="1:19" x14ac:dyDescent="0.3">
      <c r="A457" s="40"/>
      <c r="B457" s="101"/>
      <c r="C457" s="14"/>
      <c r="D457" s="14"/>
      <c r="E457" s="101"/>
      <c r="F457" s="14"/>
      <c r="G457" s="14"/>
      <c r="H457" s="101"/>
      <c r="I457" s="14"/>
      <c r="J457" s="14"/>
      <c r="K457" s="101"/>
      <c r="L457" s="14"/>
      <c r="M457" s="14"/>
      <c r="N457" s="101"/>
      <c r="O457" s="14"/>
      <c r="P457" s="14"/>
      <c r="Q457" s="32"/>
      <c r="S457" s="19"/>
    </row>
    <row r="458" spans="1:19" x14ac:dyDescent="0.3">
      <c r="A458" s="40"/>
      <c r="B458" s="101"/>
      <c r="C458" s="14"/>
      <c r="D458" s="14"/>
      <c r="E458" s="101"/>
      <c r="F458" s="14"/>
      <c r="G458" s="14"/>
      <c r="H458" s="101"/>
      <c r="I458" s="14"/>
      <c r="J458" s="14"/>
      <c r="K458" s="101"/>
      <c r="L458" s="14"/>
      <c r="M458" s="14"/>
      <c r="N458" s="101"/>
      <c r="O458" s="14"/>
      <c r="P458" s="14"/>
      <c r="Q458" s="32"/>
      <c r="S458" s="19"/>
    </row>
    <row r="459" spans="1:19" x14ac:dyDescent="0.3">
      <c r="A459" s="40"/>
      <c r="B459" s="101"/>
      <c r="C459" s="14"/>
      <c r="D459" s="14"/>
      <c r="E459" s="101"/>
      <c r="F459" s="14"/>
      <c r="G459" s="14"/>
      <c r="H459" s="101"/>
      <c r="I459" s="14"/>
      <c r="J459" s="14"/>
      <c r="K459" s="101"/>
      <c r="L459" s="14"/>
      <c r="M459" s="14"/>
      <c r="N459" s="101"/>
      <c r="O459" s="14"/>
      <c r="P459" s="14"/>
      <c r="Q459" s="32"/>
      <c r="S459" s="19"/>
    </row>
    <row r="460" spans="1:19" x14ac:dyDescent="0.3">
      <c r="A460" s="40"/>
      <c r="B460" s="101"/>
      <c r="C460" s="14"/>
      <c r="D460" s="14"/>
      <c r="E460" s="101"/>
      <c r="F460" s="14"/>
      <c r="G460" s="14"/>
      <c r="H460" s="101"/>
      <c r="I460" s="14"/>
      <c r="J460" s="14"/>
      <c r="K460" s="101"/>
      <c r="L460" s="14"/>
      <c r="M460" s="14"/>
      <c r="N460" s="101"/>
      <c r="O460" s="14"/>
      <c r="P460" s="14"/>
      <c r="Q460" s="32"/>
      <c r="S460" s="19"/>
    </row>
    <row r="461" spans="1:19" x14ac:dyDescent="0.3">
      <c r="A461" s="40"/>
      <c r="B461" s="101"/>
      <c r="C461" s="14"/>
      <c r="D461" s="14"/>
      <c r="E461" s="101"/>
      <c r="F461" s="14"/>
      <c r="G461" s="14"/>
      <c r="H461" s="101"/>
      <c r="I461" s="14"/>
      <c r="J461" s="14"/>
      <c r="K461" s="101"/>
      <c r="L461" s="14"/>
      <c r="M461" s="14"/>
      <c r="N461" s="101"/>
      <c r="O461" s="14"/>
      <c r="P461" s="14"/>
      <c r="Q461" s="32"/>
      <c r="S461" s="19"/>
    </row>
    <row r="462" spans="1:19" x14ac:dyDescent="0.3">
      <c r="A462" s="40"/>
      <c r="B462" s="101"/>
      <c r="C462" s="14"/>
      <c r="D462" s="14"/>
      <c r="E462" s="101"/>
      <c r="F462" s="14"/>
      <c r="G462" s="14"/>
      <c r="H462" s="101"/>
      <c r="I462" s="14"/>
      <c r="J462" s="14"/>
      <c r="K462" s="101"/>
      <c r="L462" s="14"/>
      <c r="M462" s="14"/>
      <c r="N462" s="101"/>
      <c r="O462" s="14"/>
      <c r="P462" s="14"/>
      <c r="Q462" s="32"/>
      <c r="S462" s="19"/>
    </row>
    <row r="463" spans="1:19" x14ac:dyDescent="0.3">
      <c r="A463" s="40"/>
      <c r="B463" s="101"/>
      <c r="C463" s="14"/>
      <c r="D463" s="14"/>
      <c r="E463" s="101"/>
      <c r="F463" s="14"/>
      <c r="G463" s="14"/>
      <c r="H463" s="101"/>
      <c r="I463" s="14"/>
      <c r="J463" s="14"/>
      <c r="K463" s="101"/>
      <c r="L463" s="14"/>
      <c r="M463" s="14"/>
      <c r="N463" s="101"/>
      <c r="O463" s="14"/>
      <c r="P463" s="14"/>
      <c r="Q463" s="32"/>
      <c r="S463" s="19"/>
    </row>
    <row r="464" spans="1:19" x14ac:dyDescent="0.3">
      <c r="A464" s="40"/>
      <c r="B464" s="101"/>
      <c r="C464" s="14"/>
      <c r="D464" s="14"/>
      <c r="E464" s="101"/>
      <c r="F464" s="14"/>
      <c r="G464" s="14"/>
      <c r="H464" s="101"/>
      <c r="I464" s="14"/>
      <c r="J464" s="14"/>
      <c r="K464" s="101"/>
      <c r="L464" s="14"/>
      <c r="M464" s="14"/>
      <c r="N464" s="101"/>
      <c r="O464" s="14"/>
      <c r="P464" s="14"/>
      <c r="Q464" s="32"/>
      <c r="S464" s="19"/>
    </row>
    <row r="465" spans="1:19" x14ac:dyDescent="0.3">
      <c r="A465" s="40"/>
      <c r="B465" s="101"/>
      <c r="C465" s="14"/>
      <c r="D465" s="14"/>
      <c r="E465" s="101"/>
      <c r="F465" s="14"/>
      <c r="G465" s="14"/>
      <c r="H465" s="101"/>
      <c r="I465" s="14"/>
      <c r="J465" s="14"/>
      <c r="K465" s="101"/>
      <c r="L465" s="14"/>
      <c r="M465" s="14"/>
      <c r="N465" s="101"/>
      <c r="O465" s="14"/>
      <c r="P465" s="14"/>
      <c r="Q465" s="32"/>
      <c r="S465" s="19"/>
    </row>
    <row r="466" spans="1:19" x14ac:dyDescent="0.3">
      <c r="A466" s="40"/>
      <c r="B466" s="101"/>
      <c r="C466" s="14"/>
      <c r="D466" s="14"/>
      <c r="E466" s="101"/>
      <c r="F466" s="14"/>
      <c r="G466" s="14"/>
      <c r="H466" s="101"/>
      <c r="I466" s="14"/>
      <c r="J466" s="14"/>
      <c r="K466" s="101"/>
      <c r="L466" s="14"/>
      <c r="M466" s="14"/>
      <c r="N466" s="101"/>
      <c r="O466" s="14"/>
      <c r="P466" s="14"/>
      <c r="Q466" s="32"/>
      <c r="S466" s="19"/>
    </row>
    <row r="467" spans="1:19" x14ac:dyDescent="0.3">
      <c r="A467" s="40"/>
      <c r="B467" s="101"/>
      <c r="C467" s="14"/>
      <c r="D467" s="14"/>
      <c r="E467" s="101"/>
      <c r="F467" s="14"/>
      <c r="G467" s="14"/>
      <c r="H467" s="101"/>
      <c r="I467" s="14"/>
      <c r="J467" s="14"/>
      <c r="K467" s="101"/>
      <c r="L467" s="14"/>
      <c r="M467" s="14"/>
      <c r="N467" s="101"/>
      <c r="O467" s="14"/>
      <c r="P467" s="14"/>
      <c r="Q467" s="32"/>
      <c r="S467" s="19"/>
    </row>
    <row r="468" spans="1:19" x14ac:dyDescent="0.3">
      <c r="A468" s="40"/>
      <c r="B468" s="101"/>
      <c r="C468" s="14"/>
      <c r="D468" s="14"/>
      <c r="E468" s="101"/>
      <c r="F468" s="14"/>
      <c r="G468" s="14"/>
      <c r="H468" s="101"/>
      <c r="I468" s="14"/>
      <c r="J468" s="14"/>
      <c r="K468" s="101"/>
      <c r="L468" s="14"/>
      <c r="M468" s="14"/>
      <c r="N468" s="101"/>
      <c r="O468" s="14"/>
      <c r="P468" s="14"/>
      <c r="Q468" s="32"/>
      <c r="S468" s="19"/>
    </row>
    <row r="469" spans="1:19" x14ac:dyDescent="0.3">
      <c r="A469" s="40"/>
      <c r="B469" s="101"/>
      <c r="C469" s="14"/>
      <c r="D469" s="14"/>
      <c r="E469" s="101"/>
      <c r="F469" s="14"/>
      <c r="G469" s="14"/>
      <c r="H469" s="101"/>
      <c r="I469" s="14"/>
      <c r="J469" s="14"/>
      <c r="K469" s="101"/>
      <c r="L469" s="14"/>
      <c r="M469" s="14"/>
      <c r="N469" s="101"/>
      <c r="O469" s="14"/>
      <c r="P469" s="14"/>
      <c r="Q469" s="32"/>
      <c r="S469" s="19"/>
    </row>
    <row r="470" spans="1:19" x14ac:dyDescent="0.3">
      <c r="A470" s="40"/>
      <c r="B470" s="101"/>
      <c r="C470" s="14"/>
      <c r="D470" s="14"/>
      <c r="E470" s="101"/>
      <c r="F470" s="14"/>
      <c r="G470" s="14"/>
      <c r="H470" s="101"/>
      <c r="I470" s="14"/>
      <c r="J470" s="14"/>
      <c r="K470" s="101"/>
      <c r="L470" s="14"/>
      <c r="M470" s="14"/>
      <c r="N470" s="101"/>
      <c r="O470" s="14"/>
      <c r="P470" s="14"/>
      <c r="Q470" s="32"/>
      <c r="S470" s="19"/>
    </row>
    <row r="471" spans="1:19" x14ac:dyDescent="0.3">
      <c r="A471" s="40"/>
      <c r="B471" s="101"/>
      <c r="C471" s="14"/>
      <c r="D471" s="14"/>
      <c r="E471" s="101"/>
      <c r="F471" s="14"/>
      <c r="G471" s="14"/>
      <c r="H471" s="101"/>
      <c r="I471" s="14"/>
      <c r="J471" s="14"/>
      <c r="K471" s="101"/>
      <c r="L471" s="14"/>
      <c r="M471" s="14"/>
      <c r="N471" s="101"/>
      <c r="O471" s="14"/>
      <c r="P471" s="14"/>
      <c r="Q471" s="32"/>
      <c r="S471" s="19"/>
    </row>
    <row r="472" spans="1:19" x14ac:dyDescent="0.3">
      <c r="A472" s="40"/>
      <c r="B472" s="101"/>
      <c r="C472" s="14"/>
      <c r="D472" s="14"/>
      <c r="E472" s="101"/>
      <c r="F472" s="14"/>
      <c r="G472" s="14"/>
      <c r="H472" s="101"/>
      <c r="I472" s="14"/>
      <c r="J472" s="14"/>
      <c r="K472" s="101"/>
      <c r="L472" s="14"/>
      <c r="M472" s="14"/>
      <c r="N472" s="101"/>
      <c r="O472" s="14"/>
      <c r="P472" s="14"/>
      <c r="Q472" s="32"/>
      <c r="S472" s="19"/>
    </row>
    <row r="473" spans="1:19" x14ac:dyDescent="0.3">
      <c r="A473" s="40"/>
      <c r="B473" s="101"/>
      <c r="C473" s="14"/>
      <c r="D473" s="14"/>
      <c r="E473" s="101"/>
      <c r="F473" s="14"/>
      <c r="G473" s="14"/>
      <c r="H473" s="101"/>
      <c r="I473" s="14"/>
      <c r="J473" s="14"/>
      <c r="K473" s="101"/>
      <c r="L473" s="14"/>
      <c r="M473" s="14"/>
      <c r="N473" s="101"/>
      <c r="O473" s="14"/>
      <c r="P473" s="14"/>
      <c r="Q473" s="32"/>
      <c r="S473" s="19"/>
    </row>
    <row r="474" spans="1:19" x14ac:dyDescent="0.3">
      <c r="A474" s="40"/>
      <c r="B474" s="101"/>
      <c r="C474" s="14"/>
      <c r="D474" s="14"/>
      <c r="E474" s="101"/>
      <c r="F474" s="14"/>
      <c r="G474" s="14"/>
      <c r="H474" s="101"/>
      <c r="I474" s="14"/>
      <c r="J474" s="14"/>
      <c r="K474" s="101"/>
      <c r="L474" s="14"/>
      <c r="M474" s="14"/>
      <c r="N474" s="101"/>
      <c r="O474" s="14"/>
      <c r="P474" s="14"/>
      <c r="Q474" s="32"/>
      <c r="S474" s="19"/>
    </row>
    <row r="475" spans="1:19" x14ac:dyDescent="0.3">
      <c r="A475" s="40"/>
      <c r="B475" s="101"/>
      <c r="C475" s="14"/>
      <c r="D475" s="14"/>
      <c r="E475" s="101"/>
      <c r="F475" s="14"/>
      <c r="G475" s="14"/>
      <c r="H475" s="101"/>
      <c r="I475" s="14"/>
      <c r="J475" s="14"/>
      <c r="K475" s="101"/>
      <c r="L475" s="14"/>
      <c r="M475" s="14"/>
      <c r="N475" s="101"/>
      <c r="O475" s="14"/>
      <c r="P475" s="14"/>
      <c r="Q475" s="32"/>
      <c r="S475" s="19"/>
    </row>
    <row r="476" spans="1:19" x14ac:dyDescent="0.3">
      <c r="A476" s="40"/>
      <c r="B476" s="101"/>
      <c r="C476" s="14"/>
      <c r="D476" s="14"/>
      <c r="E476" s="101"/>
      <c r="F476" s="14"/>
      <c r="G476" s="14"/>
      <c r="H476" s="101"/>
      <c r="I476" s="14"/>
      <c r="J476" s="14"/>
      <c r="K476" s="101"/>
      <c r="L476" s="14"/>
      <c r="M476" s="14"/>
      <c r="N476" s="101"/>
      <c r="O476" s="14"/>
      <c r="P476" s="14"/>
      <c r="Q476" s="32"/>
      <c r="S476" s="19"/>
    </row>
    <row r="477" spans="1:19" x14ac:dyDescent="0.3">
      <c r="A477" s="40"/>
      <c r="B477" s="101"/>
      <c r="C477" s="14"/>
      <c r="D477" s="14"/>
      <c r="E477" s="101"/>
      <c r="F477" s="14"/>
      <c r="G477" s="14"/>
      <c r="H477" s="101"/>
      <c r="I477" s="14"/>
      <c r="J477" s="14"/>
      <c r="K477" s="101"/>
      <c r="L477" s="14"/>
      <c r="M477" s="14"/>
      <c r="N477" s="101"/>
      <c r="O477" s="14"/>
      <c r="P477" s="14"/>
      <c r="Q477" s="32"/>
      <c r="S477" s="19"/>
    </row>
    <row r="478" spans="1:19" x14ac:dyDescent="0.3">
      <c r="A478" s="40"/>
      <c r="B478" s="101"/>
      <c r="C478" s="14"/>
      <c r="D478" s="14"/>
      <c r="E478" s="101"/>
      <c r="F478" s="14"/>
      <c r="G478" s="14"/>
      <c r="H478" s="101"/>
      <c r="I478" s="14"/>
      <c r="J478" s="14"/>
      <c r="K478" s="101"/>
      <c r="L478" s="14"/>
      <c r="M478" s="14"/>
      <c r="N478" s="101"/>
      <c r="O478" s="14"/>
      <c r="P478" s="14"/>
      <c r="Q478" s="32"/>
      <c r="S478" s="19"/>
    </row>
    <row r="479" spans="1:19" x14ac:dyDescent="0.3">
      <c r="A479" s="40"/>
      <c r="B479" s="101"/>
      <c r="C479" s="14"/>
      <c r="D479" s="14"/>
      <c r="E479" s="101"/>
      <c r="F479" s="14"/>
      <c r="G479" s="14"/>
      <c r="H479" s="101"/>
      <c r="I479" s="14"/>
      <c r="J479" s="14"/>
      <c r="K479" s="101"/>
      <c r="L479" s="14"/>
      <c r="M479" s="14"/>
      <c r="N479" s="101"/>
      <c r="O479" s="14"/>
      <c r="P479" s="14"/>
      <c r="Q479" s="32"/>
      <c r="S479" s="19"/>
    </row>
    <row r="480" spans="1:19" x14ac:dyDescent="0.3">
      <c r="A480" s="40"/>
      <c r="B480" s="101"/>
      <c r="C480" s="14"/>
      <c r="D480" s="14"/>
      <c r="E480" s="101"/>
      <c r="F480" s="14"/>
      <c r="G480" s="14"/>
      <c r="H480" s="101"/>
      <c r="I480" s="14"/>
      <c r="J480" s="14"/>
      <c r="K480" s="101"/>
      <c r="L480" s="14"/>
      <c r="M480" s="14"/>
      <c r="N480" s="101"/>
      <c r="O480" s="14"/>
      <c r="P480" s="14"/>
      <c r="Q480" s="32"/>
      <c r="S480" s="19"/>
    </row>
    <row r="481" spans="1:19" x14ac:dyDescent="0.3">
      <c r="A481" s="40"/>
      <c r="B481" s="101"/>
      <c r="C481" s="14"/>
      <c r="D481" s="14"/>
      <c r="E481" s="101"/>
      <c r="F481" s="14"/>
      <c r="G481" s="14"/>
      <c r="H481" s="101"/>
      <c r="I481" s="14"/>
      <c r="J481" s="14"/>
      <c r="K481" s="101"/>
      <c r="L481" s="14"/>
      <c r="M481" s="14"/>
      <c r="N481" s="101"/>
      <c r="O481" s="14"/>
      <c r="P481" s="14"/>
      <c r="Q481" s="32"/>
      <c r="S481" s="19"/>
    </row>
    <row r="482" spans="1:19" x14ac:dyDescent="0.3">
      <c r="A482" s="40"/>
      <c r="B482" s="101"/>
      <c r="C482" s="14"/>
      <c r="D482" s="14"/>
      <c r="E482" s="101"/>
      <c r="F482" s="14"/>
      <c r="G482" s="14"/>
      <c r="H482" s="101"/>
      <c r="I482" s="14"/>
      <c r="J482" s="14"/>
      <c r="K482" s="101"/>
      <c r="L482" s="14"/>
      <c r="M482" s="14"/>
      <c r="N482" s="101"/>
      <c r="O482" s="14"/>
      <c r="P482" s="14"/>
      <c r="Q482" s="32"/>
      <c r="S482" s="19"/>
    </row>
    <row r="483" spans="1:19" x14ac:dyDescent="0.3">
      <c r="A483" s="40"/>
      <c r="B483" s="101"/>
      <c r="C483" s="14"/>
      <c r="D483" s="14"/>
      <c r="E483" s="101"/>
      <c r="F483" s="14"/>
      <c r="G483" s="14"/>
      <c r="H483" s="101"/>
      <c r="I483" s="14"/>
      <c r="J483" s="14"/>
      <c r="K483" s="101"/>
      <c r="L483" s="14"/>
      <c r="M483" s="14"/>
      <c r="N483" s="101"/>
      <c r="O483" s="14"/>
      <c r="P483" s="14"/>
      <c r="Q483" s="32"/>
      <c r="S483" s="19"/>
    </row>
    <row r="484" spans="1:19" x14ac:dyDescent="0.3">
      <c r="A484" s="40"/>
      <c r="B484" s="101"/>
      <c r="C484" s="14"/>
      <c r="D484" s="14"/>
      <c r="E484" s="101"/>
      <c r="F484" s="14"/>
      <c r="G484" s="14"/>
      <c r="H484" s="101"/>
      <c r="I484" s="14"/>
      <c r="J484" s="14"/>
      <c r="K484" s="101"/>
      <c r="L484" s="14"/>
      <c r="M484" s="14"/>
      <c r="N484" s="101"/>
      <c r="O484" s="14"/>
      <c r="P484" s="14"/>
      <c r="Q484" s="32"/>
      <c r="S484" s="19"/>
    </row>
    <row r="485" spans="1:19" x14ac:dyDescent="0.3">
      <c r="A485" s="40"/>
      <c r="B485" s="101"/>
      <c r="C485" s="14"/>
      <c r="D485" s="14"/>
      <c r="E485" s="101"/>
      <c r="F485" s="14"/>
      <c r="G485" s="14"/>
      <c r="H485" s="101"/>
      <c r="I485" s="14"/>
      <c r="J485" s="14"/>
      <c r="K485" s="101"/>
      <c r="L485" s="14"/>
      <c r="M485" s="14"/>
      <c r="N485" s="101"/>
      <c r="O485" s="14"/>
      <c r="P485" s="14"/>
      <c r="Q485" s="32"/>
      <c r="S485" s="19"/>
    </row>
    <row r="486" spans="1:19" x14ac:dyDescent="0.3">
      <c r="A486" s="40"/>
      <c r="B486" s="101"/>
      <c r="C486" s="14"/>
      <c r="D486" s="14"/>
      <c r="E486" s="101"/>
      <c r="F486" s="14"/>
      <c r="G486" s="14"/>
      <c r="H486" s="101"/>
      <c r="I486" s="14"/>
      <c r="J486" s="14"/>
      <c r="K486" s="101"/>
      <c r="L486" s="14"/>
      <c r="M486" s="14"/>
      <c r="N486" s="101"/>
      <c r="O486" s="14"/>
      <c r="P486" s="14"/>
      <c r="Q486" s="32"/>
      <c r="S486" s="19"/>
    </row>
    <row r="487" spans="1:19" x14ac:dyDescent="0.3">
      <c r="A487" s="40"/>
      <c r="B487" s="101"/>
      <c r="C487" s="14"/>
      <c r="D487" s="14"/>
      <c r="E487" s="101"/>
      <c r="F487" s="14"/>
      <c r="G487" s="14"/>
      <c r="H487" s="101"/>
      <c r="I487" s="14"/>
      <c r="J487" s="14"/>
      <c r="K487" s="101"/>
      <c r="L487" s="14"/>
      <c r="M487" s="14"/>
      <c r="N487" s="101"/>
      <c r="O487" s="14"/>
      <c r="P487" s="14"/>
      <c r="Q487" s="32"/>
      <c r="S487" s="19"/>
    </row>
    <row r="488" spans="1:19" x14ac:dyDescent="0.3">
      <c r="A488" s="40"/>
      <c r="B488" s="101"/>
      <c r="C488" s="14"/>
      <c r="D488" s="14"/>
      <c r="E488" s="101"/>
      <c r="F488" s="14"/>
      <c r="G488" s="14"/>
      <c r="H488" s="101"/>
      <c r="I488" s="14"/>
      <c r="J488" s="14"/>
      <c r="K488" s="101"/>
      <c r="L488" s="14"/>
      <c r="M488" s="14"/>
      <c r="N488" s="101"/>
      <c r="O488" s="14"/>
      <c r="P488" s="14"/>
      <c r="Q488" s="32"/>
      <c r="S488" s="19"/>
    </row>
    <row r="489" spans="1:19" x14ac:dyDescent="0.3">
      <c r="A489" s="40"/>
      <c r="B489" s="101"/>
      <c r="C489" s="14"/>
      <c r="D489" s="14"/>
      <c r="E489" s="101"/>
      <c r="F489" s="14"/>
      <c r="G489" s="14"/>
      <c r="H489" s="101"/>
      <c r="I489" s="14"/>
      <c r="J489" s="14"/>
      <c r="K489" s="101"/>
      <c r="L489" s="14"/>
      <c r="M489" s="14"/>
      <c r="N489" s="101"/>
      <c r="O489" s="14"/>
      <c r="P489" s="14"/>
      <c r="Q489" s="32"/>
      <c r="S489" s="19"/>
    </row>
    <row r="490" spans="1:19" x14ac:dyDescent="0.3">
      <c r="A490" s="40"/>
      <c r="B490" s="101"/>
      <c r="C490" s="14"/>
      <c r="D490" s="14"/>
      <c r="E490" s="101"/>
      <c r="F490" s="14"/>
      <c r="G490" s="14"/>
      <c r="H490" s="101"/>
      <c r="I490" s="14"/>
      <c r="J490" s="14"/>
      <c r="K490" s="101"/>
      <c r="L490" s="14"/>
      <c r="M490" s="14"/>
      <c r="N490" s="101"/>
      <c r="O490" s="14"/>
      <c r="P490" s="14"/>
      <c r="Q490" s="32"/>
      <c r="S490" s="19"/>
    </row>
    <row r="491" spans="1:19" x14ac:dyDescent="0.3">
      <c r="A491" s="40"/>
      <c r="B491" s="101"/>
      <c r="C491" s="14"/>
      <c r="D491" s="14"/>
      <c r="E491" s="101"/>
      <c r="F491" s="14"/>
      <c r="G491" s="14"/>
      <c r="H491" s="101"/>
      <c r="I491" s="14"/>
      <c r="J491" s="14"/>
      <c r="K491" s="101"/>
      <c r="L491" s="14"/>
      <c r="M491" s="14"/>
      <c r="N491" s="101"/>
      <c r="O491" s="14"/>
      <c r="P491" s="14"/>
      <c r="Q491" s="32"/>
      <c r="S491" s="19"/>
    </row>
    <row r="492" spans="1:19" x14ac:dyDescent="0.3">
      <c r="A492" s="40"/>
      <c r="B492" s="101"/>
      <c r="C492" s="14"/>
      <c r="D492" s="14"/>
      <c r="E492" s="101"/>
      <c r="F492" s="14"/>
      <c r="G492" s="14"/>
      <c r="H492" s="101"/>
      <c r="I492" s="14"/>
      <c r="J492" s="14"/>
      <c r="K492" s="101"/>
      <c r="L492" s="14"/>
      <c r="M492" s="14"/>
      <c r="N492" s="101"/>
      <c r="O492" s="14"/>
      <c r="P492" s="14"/>
      <c r="Q492" s="32"/>
      <c r="S492" s="19"/>
    </row>
    <row r="493" spans="1:19" x14ac:dyDescent="0.3">
      <c r="A493" s="40"/>
      <c r="B493" s="101"/>
      <c r="C493" s="14"/>
      <c r="D493" s="14"/>
      <c r="E493" s="101"/>
      <c r="F493" s="14"/>
      <c r="G493" s="14"/>
      <c r="H493" s="101"/>
      <c r="I493" s="14"/>
      <c r="J493" s="14"/>
      <c r="K493" s="101"/>
      <c r="L493" s="14"/>
      <c r="M493" s="14"/>
      <c r="N493" s="101"/>
      <c r="O493" s="14"/>
      <c r="P493" s="14"/>
      <c r="Q493" s="32"/>
      <c r="S493" s="19"/>
    </row>
    <row r="494" spans="1:19" x14ac:dyDescent="0.3">
      <c r="A494" s="40"/>
      <c r="B494" s="101"/>
      <c r="C494" s="14"/>
      <c r="D494" s="14"/>
      <c r="E494" s="101"/>
      <c r="F494" s="14"/>
      <c r="G494" s="14"/>
      <c r="H494" s="101"/>
      <c r="I494" s="14"/>
      <c r="J494" s="14"/>
      <c r="K494" s="101"/>
      <c r="L494" s="14"/>
      <c r="M494" s="14"/>
      <c r="N494" s="101"/>
      <c r="O494" s="14"/>
      <c r="P494" s="14"/>
      <c r="Q494" s="32"/>
      <c r="S494" s="19"/>
    </row>
    <row r="495" spans="1:19" x14ac:dyDescent="0.3">
      <c r="A495" s="40"/>
      <c r="B495" s="101"/>
      <c r="C495" s="14"/>
      <c r="D495" s="14"/>
      <c r="E495" s="101"/>
      <c r="F495" s="14"/>
      <c r="G495" s="14"/>
      <c r="H495" s="101"/>
      <c r="I495" s="14"/>
      <c r="J495" s="14"/>
      <c r="K495" s="101"/>
      <c r="L495" s="14"/>
      <c r="M495" s="14"/>
      <c r="N495" s="101"/>
      <c r="O495" s="14"/>
      <c r="P495" s="14"/>
      <c r="Q495" s="32"/>
      <c r="S495" s="19"/>
    </row>
    <row r="496" spans="1:19" x14ac:dyDescent="0.3">
      <c r="A496" s="40"/>
      <c r="B496" s="101"/>
      <c r="C496" s="14"/>
      <c r="D496" s="14"/>
      <c r="E496" s="101"/>
      <c r="F496" s="14"/>
      <c r="G496" s="14"/>
      <c r="H496" s="101"/>
      <c r="I496" s="14"/>
      <c r="J496" s="14"/>
      <c r="K496" s="101"/>
      <c r="L496" s="14"/>
      <c r="M496" s="14"/>
      <c r="N496" s="101"/>
      <c r="O496" s="14"/>
      <c r="P496" s="14"/>
      <c r="Q496" s="32"/>
      <c r="S496" s="19"/>
    </row>
    <row r="497" spans="1:19" x14ac:dyDescent="0.3">
      <c r="A497" s="40"/>
      <c r="B497" s="101"/>
      <c r="C497" s="14"/>
      <c r="D497" s="14"/>
      <c r="E497" s="101"/>
      <c r="F497" s="14"/>
      <c r="G497" s="14"/>
      <c r="H497" s="101"/>
      <c r="I497" s="14"/>
      <c r="J497" s="14"/>
      <c r="K497" s="101"/>
      <c r="L497" s="14"/>
      <c r="M497" s="14"/>
      <c r="N497" s="101"/>
      <c r="O497" s="14"/>
      <c r="P497" s="14"/>
      <c r="Q497" s="32"/>
      <c r="S497" s="19"/>
    </row>
    <row r="498" spans="1:19" x14ac:dyDescent="0.3">
      <c r="A498" s="40"/>
      <c r="B498" s="101"/>
      <c r="C498" s="14"/>
      <c r="D498" s="14"/>
      <c r="E498" s="101"/>
      <c r="F498" s="14"/>
      <c r="G498" s="14"/>
      <c r="H498" s="101"/>
      <c r="I498" s="14"/>
      <c r="J498" s="14"/>
      <c r="K498" s="101"/>
      <c r="L498" s="14"/>
      <c r="M498" s="14"/>
      <c r="N498" s="101"/>
      <c r="O498" s="14"/>
      <c r="P498" s="14"/>
      <c r="Q498" s="32"/>
      <c r="S498" s="19"/>
    </row>
    <row r="499" spans="1:19" x14ac:dyDescent="0.3">
      <c r="A499" s="40"/>
      <c r="B499" s="101"/>
      <c r="C499" s="14"/>
      <c r="D499" s="14"/>
      <c r="E499" s="101"/>
      <c r="F499" s="14"/>
      <c r="G499" s="14"/>
      <c r="H499" s="101"/>
      <c r="I499" s="14"/>
      <c r="J499" s="14"/>
      <c r="K499" s="101"/>
      <c r="L499" s="14"/>
      <c r="M499" s="14"/>
      <c r="N499" s="101"/>
      <c r="O499" s="14"/>
      <c r="P499" s="14"/>
      <c r="Q499" s="32"/>
      <c r="S499" s="19"/>
    </row>
    <row r="500" spans="1:19" x14ac:dyDescent="0.3">
      <c r="A500" s="40"/>
      <c r="B500" s="101"/>
      <c r="C500" s="14"/>
      <c r="D500" s="14"/>
      <c r="E500" s="101"/>
      <c r="F500" s="14"/>
      <c r="G500" s="14"/>
      <c r="H500" s="101"/>
      <c r="I500" s="14"/>
      <c r="J500" s="14"/>
      <c r="K500" s="101"/>
      <c r="L500" s="14"/>
      <c r="M500" s="14"/>
      <c r="N500" s="101"/>
      <c r="O500" s="14"/>
      <c r="P500" s="14"/>
      <c r="Q500" s="32"/>
      <c r="S500" s="19"/>
    </row>
    <row r="501" spans="1:19" x14ac:dyDescent="0.3">
      <c r="A501" s="40"/>
      <c r="B501" s="101"/>
      <c r="C501" s="14"/>
      <c r="D501" s="14"/>
      <c r="E501" s="101"/>
      <c r="F501" s="14"/>
      <c r="G501" s="14"/>
      <c r="H501" s="101"/>
      <c r="I501" s="14"/>
      <c r="J501" s="14"/>
      <c r="K501" s="101"/>
      <c r="L501" s="14"/>
      <c r="M501" s="14"/>
      <c r="N501" s="101"/>
      <c r="O501" s="14"/>
      <c r="P501" s="14"/>
      <c r="Q501" s="32"/>
      <c r="S501" s="19"/>
    </row>
    <row r="502" spans="1:19" x14ac:dyDescent="0.3">
      <c r="A502" s="40"/>
      <c r="B502" s="101"/>
      <c r="C502" s="14"/>
      <c r="D502" s="14"/>
      <c r="E502" s="101"/>
      <c r="F502" s="14"/>
      <c r="G502" s="14"/>
      <c r="H502" s="101"/>
      <c r="I502" s="14"/>
      <c r="J502" s="14"/>
      <c r="K502" s="101"/>
      <c r="L502" s="14"/>
      <c r="M502" s="14"/>
      <c r="N502" s="101"/>
      <c r="O502" s="14"/>
      <c r="P502" s="14"/>
      <c r="Q502" s="32"/>
      <c r="S502" s="19"/>
    </row>
    <row r="503" spans="1:19" x14ac:dyDescent="0.3">
      <c r="A503" s="40"/>
      <c r="B503" s="101"/>
      <c r="C503" s="14"/>
      <c r="D503" s="14"/>
      <c r="E503" s="101"/>
      <c r="F503" s="14"/>
      <c r="G503" s="14"/>
      <c r="H503" s="101"/>
      <c r="I503" s="14"/>
      <c r="J503" s="14"/>
      <c r="K503" s="101"/>
      <c r="L503" s="14"/>
      <c r="M503" s="14"/>
      <c r="N503" s="101"/>
      <c r="O503" s="14"/>
      <c r="P503" s="14"/>
      <c r="Q503" s="32"/>
      <c r="S503" s="19"/>
    </row>
    <row r="504" spans="1:19" x14ac:dyDescent="0.3">
      <c r="A504" s="40"/>
      <c r="B504" s="101"/>
      <c r="C504" s="14"/>
      <c r="D504" s="14"/>
      <c r="E504" s="101"/>
      <c r="F504" s="14"/>
      <c r="G504" s="14"/>
      <c r="H504" s="101"/>
      <c r="I504" s="14"/>
      <c r="J504" s="14"/>
      <c r="K504" s="101"/>
      <c r="L504" s="14"/>
      <c r="M504" s="14"/>
      <c r="N504" s="101"/>
      <c r="O504" s="14"/>
      <c r="P504" s="14"/>
      <c r="Q504" s="32"/>
      <c r="S504" s="19"/>
    </row>
    <row r="505" spans="1:19" x14ac:dyDescent="0.3">
      <c r="A505" s="40"/>
      <c r="B505" s="101"/>
      <c r="C505" s="14"/>
      <c r="D505" s="14"/>
      <c r="E505" s="101"/>
      <c r="F505" s="14"/>
      <c r="G505" s="14"/>
      <c r="H505" s="101"/>
      <c r="I505" s="14"/>
      <c r="J505" s="14"/>
      <c r="K505" s="101"/>
      <c r="L505" s="14"/>
      <c r="M505" s="14"/>
      <c r="N505" s="101"/>
      <c r="O505" s="14"/>
      <c r="P505" s="14"/>
      <c r="Q505" s="32"/>
      <c r="S505" s="19"/>
    </row>
    <row r="506" spans="1:19" x14ac:dyDescent="0.3">
      <c r="A506" s="40"/>
      <c r="B506" s="101"/>
      <c r="C506" s="14"/>
      <c r="D506" s="14"/>
      <c r="E506" s="101"/>
      <c r="F506" s="14"/>
      <c r="G506" s="14"/>
      <c r="H506" s="101"/>
      <c r="I506" s="14"/>
      <c r="J506" s="14"/>
      <c r="K506" s="101"/>
      <c r="L506" s="14"/>
      <c r="M506" s="14"/>
      <c r="N506" s="101"/>
      <c r="O506" s="14"/>
      <c r="P506" s="14"/>
      <c r="Q506" s="32"/>
      <c r="S506" s="19"/>
    </row>
    <row r="507" spans="1:19" x14ac:dyDescent="0.3">
      <c r="A507" s="40"/>
      <c r="B507" s="101"/>
      <c r="C507" s="14"/>
      <c r="D507" s="14"/>
      <c r="E507" s="101"/>
      <c r="F507" s="14"/>
      <c r="G507" s="14"/>
      <c r="H507" s="101"/>
      <c r="I507" s="14"/>
      <c r="J507" s="14"/>
      <c r="K507" s="101"/>
      <c r="L507" s="14"/>
      <c r="M507" s="14"/>
      <c r="N507" s="101"/>
      <c r="O507" s="14"/>
      <c r="P507" s="14"/>
      <c r="Q507" s="32"/>
      <c r="S507" s="19"/>
    </row>
    <row r="508" spans="1:19" x14ac:dyDescent="0.3">
      <c r="A508" s="40"/>
      <c r="B508" s="101"/>
      <c r="C508" s="14"/>
      <c r="D508" s="14"/>
      <c r="E508" s="101"/>
      <c r="F508" s="14"/>
      <c r="G508" s="14"/>
      <c r="H508" s="101"/>
      <c r="I508" s="14"/>
      <c r="J508" s="14"/>
      <c r="K508" s="101"/>
      <c r="L508" s="14"/>
      <c r="M508" s="14"/>
      <c r="N508" s="101"/>
      <c r="O508" s="14"/>
      <c r="P508" s="14"/>
      <c r="Q508" s="32"/>
      <c r="S508" s="19"/>
    </row>
    <row r="509" spans="1:19" x14ac:dyDescent="0.3">
      <c r="A509" s="40"/>
      <c r="B509" s="101"/>
      <c r="C509" s="14"/>
      <c r="D509" s="14"/>
      <c r="E509" s="101"/>
      <c r="F509" s="14"/>
      <c r="G509" s="14"/>
      <c r="H509" s="101"/>
      <c r="I509" s="14"/>
      <c r="J509" s="14"/>
      <c r="K509" s="101"/>
      <c r="L509" s="14"/>
      <c r="M509" s="14"/>
      <c r="N509" s="101"/>
      <c r="O509" s="14"/>
      <c r="P509" s="14"/>
      <c r="Q509" s="32"/>
      <c r="S509" s="19"/>
    </row>
    <row r="510" spans="1:19" x14ac:dyDescent="0.3">
      <c r="A510" s="40"/>
      <c r="B510" s="101"/>
      <c r="C510" s="14"/>
      <c r="D510" s="14"/>
      <c r="E510" s="101"/>
      <c r="F510" s="14"/>
      <c r="G510" s="14"/>
      <c r="H510" s="101"/>
      <c r="I510" s="14"/>
      <c r="J510" s="14"/>
      <c r="K510" s="101"/>
      <c r="L510" s="14"/>
      <c r="M510" s="14"/>
      <c r="N510" s="101"/>
      <c r="O510" s="14"/>
      <c r="P510" s="14"/>
      <c r="Q510" s="32"/>
      <c r="S510" s="19"/>
    </row>
    <row r="511" spans="1:19" x14ac:dyDescent="0.3">
      <c r="A511" s="40"/>
      <c r="B511" s="101"/>
      <c r="C511" s="14"/>
      <c r="D511" s="14"/>
      <c r="E511" s="101"/>
      <c r="F511" s="14"/>
      <c r="G511" s="14"/>
      <c r="H511" s="101"/>
      <c r="I511" s="14"/>
      <c r="J511" s="14"/>
      <c r="K511" s="101"/>
      <c r="L511" s="14"/>
      <c r="M511" s="14"/>
      <c r="N511" s="101"/>
      <c r="O511" s="14"/>
      <c r="P511" s="14"/>
      <c r="Q511" s="32"/>
      <c r="S511" s="19"/>
    </row>
    <row r="512" spans="1:19" x14ac:dyDescent="0.3">
      <c r="A512" s="40"/>
      <c r="B512" s="101"/>
      <c r="C512" s="14"/>
      <c r="D512" s="14"/>
      <c r="E512" s="101"/>
      <c r="F512" s="14"/>
      <c r="G512" s="14"/>
      <c r="H512" s="101"/>
      <c r="I512" s="14"/>
      <c r="J512" s="14"/>
      <c r="K512" s="101"/>
      <c r="L512" s="14"/>
      <c r="M512" s="14"/>
      <c r="N512" s="101"/>
      <c r="O512" s="14"/>
      <c r="P512" s="14"/>
      <c r="Q512" s="32"/>
      <c r="S512" s="19"/>
    </row>
    <row r="513" spans="1:19" x14ac:dyDescent="0.3">
      <c r="A513" s="40"/>
      <c r="B513" s="101"/>
      <c r="C513" s="14"/>
      <c r="D513" s="14"/>
      <c r="E513" s="101"/>
      <c r="F513" s="14"/>
      <c r="G513" s="14"/>
      <c r="H513" s="101"/>
      <c r="I513" s="14"/>
      <c r="J513" s="14"/>
      <c r="K513" s="101"/>
      <c r="L513" s="14"/>
      <c r="M513" s="14"/>
      <c r="N513" s="101"/>
      <c r="O513" s="14"/>
      <c r="P513" s="14"/>
      <c r="Q513" s="32"/>
      <c r="S513" s="19"/>
    </row>
    <row r="514" spans="1:19" x14ac:dyDescent="0.3">
      <c r="A514" s="40"/>
      <c r="B514" s="101"/>
      <c r="C514" s="14"/>
      <c r="D514" s="14"/>
      <c r="E514" s="101"/>
      <c r="F514" s="14"/>
      <c r="G514" s="14"/>
      <c r="H514" s="101"/>
      <c r="I514" s="14"/>
      <c r="J514" s="14"/>
      <c r="K514" s="101"/>
      <c r="L514" s="14"/>
      <c r="M514" s="14"/>
      <c r="N514" s="101"/>
      <c r="O514" s="14"/>
      <c r="P514" s="14"/>
      <c r="Q514" s="32"/>
      <c r="S514" s="19"/>
    </row>
    <row r="515" spans="1:19" x14ac:dyDescent="0.3">
      <c r="A515" s="40"/>
      <c r="B515" s="101"/>
      <c r="C515" s="14"/>
      <c r="D515" s="14"/>
      <c r="E515" s="101"/>
      <c r="F515" s="14"/>
      <c r="G515" s="14"/>
      <c r="H515" s="101"/>
      <c r="I515" s="14"/>
      <c r="J515" s="14"/>
      <c r="K515" s="101"/>
      <c r="L515" s="14"/>
      <c r="M515" s="14"/>
      <c r="N515" s="101"/>
      <c r="O515" s="14"/>
      <c r="P515" s="14"/>
      <c r="Q515" s="32"/>
      <c r="S515" s="19"/>
    </row>
    <row r="516" spans="1:19" x14ac:dyDescent="0.3">
      <c r="A516" s="40"/>
      <c r="B516" s="101"/>
      <c r="C516" s="14"/>
      <c r="D516" s="14"/>
      <c r="E516" s="101"/>
      <c r="F516" s="14"/>
      <c r="G516" s="14"/>
      <c r="H516" s="101"/>
      <c r="I516" s="14"/>
      <c r="J516" s="14"/>
      <c r="K516" s="101"/>
      <c r="L516" s="14"/>
      <c r="M516" s="14"/>
      <c r="N516" s="101"/>
      <c r="O516" s="14"/>
      <c r="P516" s="14"/>
      <c r="Q516" s="32"/>
      <c r="S516" s="19"/>
    </row>
    <row r="517" spans="1:19" x14ac:dyDescent="0.3">
      <c r="A517" s="40"/>
      <c r="B517" s="101"/>
      <c r="C517" s="14"/>
      <c r="D517" s="14"/>
      <c r="E517" s="101"/>
      <c r="F517" s="14"/>
      <c r="G517" s="14"/>
      <c r="H517" s="101"/>
      <c r="I517" s="14"/>
      <c r="J517" s="14"/>
      <c r="K517" s="101"/>
      <c r="L517" s="14"/>
      <c r="M517" s="14"/>
      <c r="N517" s="101"/>
      <c r="O517" s="14"/>
      <c r="P517" s="14"/>
      <c r="Q517" s="32"/>
      <c r="S517" s="19"/>
    </row>
    <row r="518" spans="1:19" x14ac:dyDescent="0.3">
      <c r="A518" s="40"/>
      <c r="B518" s="101"/>
      <c r="C518" s="14"/>
      <c r="D518" s="14"/>
      <c r="E518" s="101"/>
      <c r="F518" s="14"/>
      <c r="G518" s="14"/>
      <c r="H518" s="101"/>
      <c r="I518" s="14"/>
      <c r="J518" s="14"/>
      <c r="K518" s="101"/>
      <c r="L518" s="14"/>
      <c r="M518" s="14"/>
      <c r="N518" s="101"/>
      <c r="O518" s="14"/>
      <c r="P518" s="14"/>
      <c r="Q518" s="32"/>
      <c r="S518" s="19"/>
    </row>
    <row r="519" spans="1:19" x14ac:dyDescent="0.3">
      <c r="A519" s="40"/>
      <c r="B519" s="101"/>
      <c r="C519" s="14"/>
      <c r="D519" s="14"/>
      <c r="E519" s="101"/>
      <c r="F519" s="14"/>
      <c r="G519" s="14"/>
      <c r="H519" s="101"/>
      <c r="I519" s="14"/>
      <c r="J519" s="14"/>
      <c r="K519" s="101"/>
      <c r="L519" s="14"/>
      <c r="M519" s="14"/>
      <c r="N519" s="101"/>
      <c r="O519" s="14"/>
      <c r="P519" s="14"/>
      <c r="Q519" s="32"/>
      <c r="S519" s="19"/>
    </row>
    <row r="520" spans="1:19" x14ac:dyDescent="0.3">
      <c r="A520" s="40"/>
      <c r="B520" s="101"/>
      <c r="C520" s="14"/>
      <c r="D520" s="14"/>
      <c r="E520" s="101"/>
      <c r="F520" s="14"/>
      <c r="G520" s="14"/>
      <c r="H520" s="101"/>
      <c r="I520" s="14"/>
      <c r="J520" s="14"/>
      <c r="K520" s="101"/>
      <c r="L520" s="14"/>
      <c r="M520" s="14"/>
      <c r="N520" s="101"/>
      <c r="O520" s="14"/>
      <c r="P520" s="14"/>
      <c r="Q520" s="32"/>
      <c r="S520" s="19"/>
    </row>
    <row r="521" spans="1:19" x14ac:dyDescent="0.3">
      <c r="A521" s="40"/>
      <c r="B521" s="101"/>
      <c r="C521" s="14"/>
      <c r="D521" s="14"/>
      <c r="E521" s="101"/>
      <c r="F521" s="14"/>
      <c r="G521" s="14"/>
      <c r="H521" s="101"/>
      <c r="I521" s="14"/>
      <c r="J521" s="14"/>
      <c r="K521" s="101"/>
      <c r="L521" s="14"/>
      <c r="M521" s="14"/>
      <c r="N521" s="101"/>
      <c r="O521" s="14"/>
      <c r="P521" s="14"/>
      <c r="Q521" s="32"/>
      <c r="S521" s="19"/>
    </row>
    <row r="522" spans="1:19" x14ac:dyDescent="0.3">
      <c r="A522" s="40"/>
      <c r="B522" s="101"/>
      <c r="C522" s="14"/>
      <c r="D522" s="14"/>
      <c r="E522" s="101"/>
      <c r="F522" s="14"/>
      <c r="G522" s="14"/>
      <c r="H522" s="101"/>
      <c r="I522" s="14"/>
      <c r="J522" s="14"/>
      <c r="K522" s="101"/>
      <c r="L522" s="14"/>
      <c r="M522" s="14"/>
      <c r="N522" s="101"/>
      <c r="O522" s="14"/>
      <c r="P522" s="14"/>
      <c r="Q522" s="32"/>
      <c r="S522" s="19"/>
    </row>
    <row r="523" spans="1:19" x14ac:dyDescent="0.3">
      <c r="A523" s="40"/>
      <c r="B523" s="101"/>
      <c r="C523" s="14"/>
      <c r="D523" s="14"/>
      <c r="E523" s="101"/>
      <c r="F523" s="14"/>
      <c r="G523" s="14"/>
      <c r="H523" s="101"/>
      <c r="I523" s="14"/>
      <c r="J523" s="14"/>
      <c r="K523" s="101"/>
      <c r="L523" s="14"/>
      <c r="M523" s="14"/>
      <c r="N523" s="101"/>
      <c r="O523" s="14"/>
      <c r="P523" s="14"/>
      <c r="Q523" s="32"/>
      <c r="S523" s="19"/>
    </row>
    <row r="524" spans="1:19" x14ac:dyDescent="0.3">
      <c r="A524" s="40"/>
      <c r="B524" s="101"/>
      <c r="C524" s="14"/>
      <c r="D524" s="14"/>
      <c r="E524" s="101"/>
      <c r="F524" s="14"/>
      <c r="G524" s="14"/>
      <c r="H524" s="101"/>
      <c r="I524" s="14"/>
      <c r="J524" s="14"/>
      <c r="K524" s="101"/>
      <c r="L524" s="14"/>
      <c r="M524" s="14"/>
      <c r="N524" s="101"/>
      <c r="O524" s="14"/>
      <c r="P524" s="14"/>
      <c r="Q524" s="32"/>
      <c r="S524" s="19"/>
    </row>
    <row r="525" spans="1:19" x14ac:dyDescent="0.3">
      <c r="A525" s="40"/>
      <c r="B525" s="101"/>
      <c r="C525" s="14"/>
      <c r="D525" s="14"/>
      <c r="E525" s="101"/>
      <c r="F525" s="14"/>
      <c r="G525" s="14"/>
      <c r="H525" s="101"/>
      <c r="I525" s="14"/>
      <c r="J525" s="14"/>
      <c r="K525" s="101"/>
      <c r="L525" s="14"/>
      <c r="M525" s="14"/>
      <c r="N525" s="101"/>
      <c r="O525" s="14"/>
      <c r="P525" s="14"/>
      <c r="Q525" s="32"/>
      <c r="S525" s="19"/>
    </row>
    <row r="526" spans="1:19" x14ac:dyDescent="0.3">
      <c r="A526" s="40"/>
      <c r="B526" s="101"/>
      <c r="C526" s="14"/>
      <c r="D526" s="14"/>
      <c r="E526" s="101"/>
      <c r="F526" s="14"/>
      <c r="G526" s="14"/>
      <c r="H526" s="101"/>
      <c r="I526" s="14"/>
      <c r="J526" s="14"/>
      <c r="K526" s="101"/>
      <c r="L526" s="14"/>
      <c r="M526" s="14"/>
      <c r="N526" s="101"/>
      <c r="O526" s="14"/>
      <c r="P526" s="14"/>
      <c r="Q526" s="32"/>
      <c r="S526" s="19"/>
    </row>
    <row r="527" spans="1:19" x14ac:dyDescent="0.3">
      <c r="A527" s="40"/>
      <c r="B527" s="101"/>
      <c r="C527" s="14"/>
      <c r="D527" s="14"/>
      <c r="E527" s="101"/>
      <c r="F527" s="14"/>
      <c r="G527" s="14"/>
      <c r="H527" s="101"/>
      <c r="I527" s="14"/>
      <c r="J527" s="14"/>
      <c r="K527" s="101"/>
      <c r="L527" s="14"/>
      <c r="M527" s="14"/>
      <c r="N527" s="101"/>
      <c r="O527" s="14"/>
      <c r="P527" s="14"/>
      <c r="Q527" s="32"/>
      <c r="S527" s="19"/>
    </row>
    <row r="528" spans="1:19" x14ac:dyDescent="0.3">
      <c r="A528" s="40"/>
      <c r="B528" s="101"/>
      <c r="C528" s="14"/>
      <c r="D528" s="14"/>
      <c r="E528" s="101"/>
      <c r="F528" s="14"/>
      <c r="G528" s="14"/>
      <c r="H528" s="101"/>
      <c r="I528" s="14"/>
      <c r="J528" s="14"/>
      <c r="K528" s="101"/>
      <c r="L528" s="14"/>
      <c r="M528" s="14"/>
      <c r="N528" s="101"/>
      <c r="O528" s="14"/>
      <c r="P528" s="14"/>
      <c r="Q528" s="32"/>
      <c r="S528" s="19"/>
    </row>
    <row r="529" spans="1:19" x14ac:dyDescent="0.3">
      <c r="A529" s="40"/>
      <c r="B529" s="101"/>
      <c r="C529" s="14"/>
      <c r="D529" s="14"/>
      <c r="E529" s="101"/>
      <c r="F529" s="14"/>
      <c r="G529" s="14"/>
      <c r="H529" s="101"/>
      <c r="I529" s="14"/>
      <c r="J529" s="14"/>
      <c r="K529" s="101"/>
      <c r="L529" s="14"/>
      <c r="M529" s="14"/>
      <c r="N529" s="101"/>
      <c r="O529" s="14"/>
      <c r="P529" s="14"/>
      <c r="Q529" s="32"/>
      <c r="S529" s="19"/>
    </row>
    <row r="530" spans="1:19" x14ac:dyDescent="0.3">
      <c r="A530" s="40"/>
      <c r="B530" s="101"/>
      <c r="C530" s="14"/>
      <c r="D530" s="14"/>
      <c r="E530" s="101"/>
      <c r="F530" s="14"/>
      <c r="G530" s="14"/>
      <c r="H530" s="101"/>
      <c r="I530" s="14"/>
      <c r="J530" s="14"/>
      <c r="K530" s="101"/>
      <c r="L530" s="14"/>
      <c r="M530" s="14"/>
      <c r="N530" s="101"/>
      <c r="O530" s="14"/>
      <c r="P530" s="14"/>
      <c r="Q530" s="32"/>
      <c r="S530" s="19"/>
    </row>
    <row r="531" spans="1:19" x14ac:dyDescent="0.3">
      <c r="A531" s="40"/>
      <c r="B531" s="101"/>
      <c r="C531" s="14"/>
      <c r="D531" s="14"/>
      <c r="E531" s="101"/>
      <c r="F531" s="14"/>
      <c r="G531" s="14"/>
      <c r="H531" s="101"/>
      <c r="I531" s="14"/>
      <c r="J531" s="14"/>
      <c r="K531" s="101"/>
      <c r="L531" s="14"/>
      <c r="M531" s="14"/>
      <c r="N531" s="101"/>
      <c r="O531" s="14"/>
      <c r="P531" s="14"/>
      <c r="Q531" s="32"/>
      <c r="S531" s="19"/>
    </row>
    <row r="532" spans="1:19" x14ac:dyDescent="0.3">
      <c r="A532" s="40"/>
      <c r="B532" s="101"/>
      <c r="C532" s="14"/>
      <c r="D532" s="14"/>
      <c r="E532" s="101"/>
      <c r="F532" s="14"/>
      <c r="G532" s="14"/>
      <c r="H532" s="101"/>
      <c r="I532" s="14"/>
      <c r="J532" s="14"/>
      <c r="K532" s="101"/>
      <c r="L532" s="14"/>
      <c r="M532" s="14"/>
      <c r="N532" s="101"/>
      <c r="O532" s="14"/>
      <c r="P532" s="14"/>
      <c r="Q532" s="32"/>
      <c r="S532" s="19"/>
    </row>
    <row r="533" spans="1:19" x14ac:dyDescent="0.3">
      <c r="A533" s="40"/>
      <c r="B533" s="101"/>
      <c r="C533" s="14"/>
      <c r="D533" s="14"/>
      <c r="E533" s="101"/>
      <c r="F533" s="14"/>
      <c r="G533" s="14"/>
      <c r="H533" s="101"/>
      <c r="I533" s="14"/>
      <c r="J533" s="14"/>
      <c r="K533" s="101"/>
      <c r="L533" s="14"/>
      <c r="M533" s="14"/>
      <c r="N533" s="101"/>
      <c r="O533" s="14"/>
      <c r="P533" s="14"/>
      <c r="Q533" s="32"/>
      <c r="S533" s="19"/>
    </row>
    <row r="534" spans="1:19" x14ac:dyDescent="0.3">
      <c r="A534" s="40"/>
      <c r="B534" s="101"/>
      <c r="C534" s="14"/>
      <c r="D534" s="14"/>
      <c r="E534" s="101"/>
      <c r="F534" s="14"/>
      <c r="G534" s="14"/>
      <c r="H534" s="101"/>
      <c r="I534" s="14"/>
      <c r="J534" s="14"/>
      <c r="K534" s="101"/>
      <c r="L534" s="14"/>
      <c r="M534" s="14"/>
      <c r="N534" s="101"/>
      <c r="O534" s="14"/>
      <c r="P534" s="14"/>
      <c r="Q534" s="32"/>
      <c r="S534" s="19"/>
    </row>
    <row r="535" spans="1:19" x14ac:dyDescent="0.3">
      <c r="A535" s="40"/>
      <c r="B535" s="101"/>
      <c r="C535" s="14"/>
      <c r="D535" s="14"/>
      <c r="E535" s="101"/>
      <c r="F535" s="14"/>
      <c r="G535" s="14"/>
      <c r="H535" s="101"/>
      <c r="I535" s="14"/>
      <c r="J535" s="14"/>
      <c r="K535" s="101"/>
      <c r="L535" s="14"/>
      <c r="M535" s="14"/>
      <c r="N535" s="101"/>
      <c r="O535" s="14"/>
      <c r="P535" s="14"/>
      <c r="Q535" s="32"/>
      <c r="S535" s="19"/>
    </row>
    <row r="536" spans="1:19" x14ac:dyDescent="0.3">
      <c r="A536" s="40"/>
      <c r="B536" s="101"/>
      <c r="C536" s="14"/>
      <c r="D536" s="14"/>
      <c r="E536" s="101"/>
      <c r="F536" s="14"/>
      <c r="G536" s="14"/>
      <c r="H536" s="101"/>
      <c r="I536" s="14"/>
      <c r="J536" s="14"/>
      <c r="K536" s="101"/>
      <c r="L536" s="14"/>
      <c r="M536" s="14"/>
      <c r="N536" s="101"/>
      <c r="O536" s="14"/>
      <c r="P536" s="14"/>
      <c r="Q536" s="32"/>
      <c r="S536" s="19"/>
    </row>
    <row r="537" spans="1:19" x14ac:dyDescent="0.3">
      <c r="A537" s="40"/>
      <c r="B537" s="101"/>
      <c r="C537" s="14"/>
      <c r="D537" s="14"/>
      <c r="E537" s="101"/>
      <c r="F537" s="14"/>
      <c r="G537" s="14"/>
      <c r="H537" s="101"/>
      <c r="I537" s="14"/>
      <c r="J537" s="14"/>
      <c r="K537" s="101"/>
      <c r="L537" s="14"/>
      <c r="M537" s="14"/>
      <c r="N537" s="101"/>
      <c r="O537" s="14"/>
      <c r="P537" s="14"/>
      <c r="Q537" s="32"/>
      <c r="S537" s="19"/>
    </row>
    <row r="538" spans="1:19" x14ac:dyDescent="0.3">
      <c r="A538" s="40"/>
      <c r="B538" s="101"/>
      <c r="C538" s="14"/>
      <c r="D538" s="14"/>
      <c r="E538" s="101"/>
      <c r="F538" s="14"/>
      <c r="G538" s="14"/>
      <c r="H538" s="101"/>
      <c r="I538" s="14"/>
      <c r="J538" s="14"/>
      <c r="K538" s="101"/>
      <c r="L538" s="14"/>
      <c r="M538" s="14"/>
      <c r="N538" s="101"/>
      <c r="O538" s="14"/>
      <c r="P538" s="14"/>
      <c r="Q538" s="32"/>
      <c r="S538" s="19"/>
    </row>
    <row r="539" spans="1:19" x14ac:dyDescent="0.3">
      <c r="A539" s="40"/>
      <c r="B539" s="101"/>
      <c r="C539" s="14"/>
      <c r="D539" s="14"/>
      <c r="E539" s="101"/>
      <c r="F539" s="14"/>
      <c r="G539" s="14"/>
      <c r="H539" s="101"/>
      <c r="I539" s="14"/>
      <c r="J539" s="14"/>
      <c r="K539" s="101"/>
      <c r="L539" s="14"/>
      <c r="M539" s="14"/>
      <c r="N539" s="101"/>
      <c r="O539" s="14"/>
      <c r="P539" s="14"/>
      <c r="Q539" s="32"/>
      <c r="S539" s="19"/>
    </row>
    <row r="540" spans="1:19" x14ac:dyDescent="0.3">
      <c r="A540" s="40"/>
      <c r="B540" s="101"/>
      <c r="C540" s="14"/>
      <c r="D540" s="14"/>
      <c r="E540" s="101"/>
      <c r="F540" s="14"/>
      <c r="G540" s="14"/>
      <c r="H540" s="101"/>
      <c r="I540" s="14"/>
      <c r="J540" s="14"/>
      <c r="K540" s="101"/>
      <c r="L540" s="14"/>
      <c r="M540" s="14"/>
      <c r="N540" s="101"/>
      <c r="O540" s="14"/>
      <c r="P540" s="14"/>
      <c r="Q540" s="32"/>
      <c r="S540" s="19"/>
    </row>
    <row r="541" spans="1:19" x14ac:dyDescent="0.3">
      <c r="A541" s="40"/>
      <c r="B541" s="101"/>
      <c r="C541" s="14"/>
      <c r="D541" s="14"/>
      <c r="E541" s="101"/>
      <c r="F541" s="14"/>
      <c r="G541" s="14"/>
      <c r="H541" s="101"/>
      <c r="I541" s="14"/>
      <c r="J541" s="14"/>
      <c r="K541" s="101"/>
      <c r="L541" s="14"/>
      <c r="M541" s="14"/>
      <c r="N541" s="101"/>
      <c r="O541" s="14"/>
      <c r="P541" s="14"/>
      <c r="Q541" s="32"/>
      <c r="S541" s="19"/>
    </row>
    <row r="542" spans="1:19" x14ac:dyDescent="0.3">
      <c r="A542" s="40"/>
      <c r="B542" s="101"/>
      <c r="C542" s="14"/>
      <c r="D542" s="14"/>
      <c r="E542" s="101"/>
      <c r="F542" s="14"/>
      <c r="G542" s="14"/>
      <c r="H542" s="101"/>
      <c r="I542" s="14"/>
      <c r="J542" s="14"/>
      <c r="K542" s="101"/>
      <c r="L542" s="14"/>
      <c r="M542" s="14"/>
      <c r="N542" s="101"/>
      <c r="O542" s="14"/>
      <c r="P542" s="14"/>
      <c r="Q542" s="32"/>
      <c r="S542" s="19"/>
    </row>
    <row r="543" spans="1:19" x14ac:dyDescent="0.3">
      <c r="A543" s="40"/>
      <c r="B543" s="101"/>
      <c r="C543" s="14"/>
      <c r="D543" s="14"/>
      <c r="E543" s="101"/>
      <c r="F543" s="14"/>
      <c r="G543" s="14"/>
      <c r="H543" s="101"/>
      <c r="I543" s="14"/>
      <c r="J543" s="14"/>
      <c r="K543" s="101"/>
      <c r="L543" s="14"/>
      <c r="M543" s="14"/>
      <c r="N543" s="101"/>
      <c r="O543" s="14"/>
      <c r="P543" s="14"/>
      <c r="Q543" s="32"/>
      <c r="S543" s="19"/>
    </row>
    <row r="544" spans="1:19" x14ac:dyDescent="0.3">
      <c r="A544" s="40"/>
      <c r="B544" s="101"/>
      <c r="C544" s="14"/>
      <c r="D544" s="14"/>
      <c r="E544" s="101"/>
      <c r="F544" s="14"/>
      <c r="G544" s="14"/>
      <c r="H544" s="101"/>
      <c r="I544" s="14"/>
      <c r="J544" s="14"/>
      <c r="K544" s="101"/>
      <c r="L544" s="14"/>
      <c r="M544" s="14"/>
      <c r="N544" s="101"/>
      <c r="O544" s="14"/>
      <c r="P544" s="14"/>
      <c r="Q544" s="32"/>
      <c r="S544" s="19"/>
    </row>
    <row r="545" spans="1:19" x14ac:dyDescent="0.3">
      <c r="A545" s="40"/>
      <c r="B545" s="101"/>
      <c r="C545" s="14"/>
      <c r="D545" s="14"/>
      <c r="E545" s="101"/>
      <c r="F545" s="14"/>
      <c r="G545" s="14"/>
      <c r="H545" s="101"/>
      <c r="I545" s="14"/>
      <c r="J545" s="14"/>
      <c r="K545" s="101"/>
      <c r="L545" s="14"/>
      <c r="M545" s="14"/>
      <c r="N545" s="101"/>
      <c r="O545" s="14"/>
      <c r="P545" s="14"/>
      <c r="Q545" s="32"/>
      <c r="S545" s="19"/>
    </row>
    <row r="546" spans="1:19" x14ac:dyDescent="0.3">
      <c r="A546" s="40"/>
      <c r="B546" s="101"/>
      <c r="C546" s="14"/>
      <c r="D546" s="14"/>
      <c r="E546" s="101"/>
      <c r="F546" s="14"/>
      <c r="G546" s="14"/>
      <c r="H546" s="101"/>
      <c r="I546" s="14"/>
      <c r="J546" s="14"/>
      <c r="K546" s="101"/>
      <c r="L546" s="14"/>
      <c r="M546" s="14"/>
      <c r="N546" s="101"/>
      <c r="O546" s="14"/>
      <c r="P546" s="14"/>
      <c r="Q546" s="32"/>
      <c r="S546" s="19"/>
    </row>
    <row r="547" spans="1:19" x14ac:dyDescent="0.3">
      <c r="A547" s="40"/>
      <c r="B547" s="101"/>
      <c r="C547" s="14"/>
      <c r="D547" s="14"/>
      <c r="E547" s="101"/>
      <c r="F547" s="14"/>
      <c r="G547" s="14"/>
      <c r="H547" s="101"/>
      <c r="I547" s="14"/>
      <c r="J547" s="14"/>
      <c r="K547" s="101"/>
      <c r="L547" s="14"/>
      <c r="M547" s="14"/>
      <c r="N547" s="101"/>
      <c r="O547" s="14"/>
      <c r="P547" s="14"/>
      <c r="Q547" s="32"/>
      <c r="S547" s="19"/>
    </row>
    <row r="548" spans="1:19" x14ac:dyDescent="0.3">
      <c r="A548" s="40"/>
      <c r="B548" s="101"/>
      <c r="C548" s="14"/>
      <c r="D548" s="14"/>
      <c r="E548" s="101"/>
      <c r="F548" s="14"/>
      <c r="G548" s="14"/>
      <c r="H548" s="101"/>
      <c r="I548" s="14"/>
      <c r="J548" s="14"/>
      <c r="K548" s="101"/>
      <c r="L548" s="14"/>
      <c r="M548" s="14"/>
      <c r="N548" s="101"/>
      <c r="O548" s="14"/>
      <c r="P548" s="14"/>
      <c r="Q548" s="32"/>
      <c r="S548" s="19"/>
    </row>
    <row r="549" spans="1:19" x14ac:dyDescent="0.3">
      <c r="A549" s="40"/>
      <c r="B549" s="101"/>
      <c r="C549" s="14"/>
      <c r="D549" s="14"/>
      <c r="E549" s="101"/>
      <c r="F549" s="14"/>
      <c r="G549" s="14"/>
      <c r="H549" s="101"/>
      <c r="I549" s="14"/>
      <c r="J549" s="14"/>
      <c r="K549" s="101"/>
      <c r="L549" s="14"/>
      <c r="M549" s="14"/>
      <c r="N549" s="101"/>
      <c r="O549" s="14"/>
      <c r="P549" s="14"/>
      <c r="Q549" s="32"/>
      <c r="S549" s="19"/>
    </row>
    <row r="550" spans="1:19" x14ac:dyDescent="0.3">
      <c r="A550" s="40"/>
      <c r="B550" s="101"/>
      <c r="C550" s="14"/>
      <c r="D550" s="14"/>
      <c r="E550" s="101"/>
      <c r="F550" s="14"/>
      <c r="G550" s="14"/>
      <c r="H550" s="101"/>
      <c r="I550" s="14"/>
      <c r="J550" s="14"/>
      <c r="K550" s="101"/>
      <c r="L550" s="14"/>
      <c r="M550" s="14"/>
      <c r="N550" s="101"/>
      <c r="O550" s="14"/>
      <c r="P550" s="14"/>
      <c r="Q550" s="32"/>
      <c r="S550" s="19"/>
    </row>
    <row r="551" spans="1:19" x14ac:dyDescent="0.3">
      <c r="A551" s="40"/>
      <c r="B551" s="101"/>
      <c r="C551" s="14"/>
      <c r="D551" s="14"/>
      <c r="E551" s="101"/>
      <c r="F551" s="14"/>
      <c r="G551" s="14"/>
      <c r="H551" s="101"/>
      <c r="I551" s="14"/>
      <c r="J551" s="14"/>
      <c r="K551" s="101"/>
      <c r="L551" s="14"/>
      <c r="M551" s="14"/>
      <c r="N551" s="101"/>
      <c r="O551" s="14"/>
      <c r="P551" s="14"/>
      <c r="Q551" s="32"/>
      <c r="S551" s="19"/>
    </row>
    <row r="552" spans="1:19" x14ac:dyDescent="0.3">
      <c r="A552" s="40"/>
      <c r="B552" s="101"/>
      <c r="C552" s="14"/>
      <c r="D552" s="14"/>
      <c r="E552" s="101"/>
      <c r="F552" s="14"/>
      <c r="G552" s="14"/>
      <c r="H552" s="101"/>
      <c r="I552" s="14"/>
      <c r="J552" s="14"/>
      <c r="K552" s="101"/>
      <c r="L552" s="14"/>
      <c r="M552" s="14"/>
      <c r="N552" s="101"/>
      <c r="O552" s="14"/>
      <c r="P552" s="14"/>
      <c r="Q552" s="32"/>
      <c r="S552" s="19"/>
    </row>
    <row r="553" spans="1:19" x14ac:dyDescent="0.3">
      <c r="A553" s="40"/>
      <c r="B553" s="101"/>
      <c r="C553" s="14"/>
      <c r="D553" s="14"/>
      <c r="E553" s="101"/>
      <c r="F553" s="14"/>
      <c r="G553" s="14"/>
      <c r="H553" s="101"/>
      <c r="I553" s="14"/>
      <c r="J553" s="14"/>
      <c r="K553" s="101"/>
      <c r="L553" s="14"/>
      <c r="M553" s="14"/>
      <c r="N553" s="101"/>
      <c r="O553" s="14"/>
      <c r="P553" s="14"/>
      <c r="Q553" s="32"/>
      <c r="S553" s="19"/>
    </row>
    <row r="554" spans="1:19" x14ac:dyDescent="0.3">
      <c r="A554" s="40"/>
      <c r="B554" s="101"/>
      <c r="C554" s="14"/>
      <c r="D554" s="14"/>
      <c r="E554" s="101"/>
      <c r="F554" s="14"/>
      <c r="G554" s="14"/>
      <c r="H554" s="101"/>
      <c r="I554" s="14"/>
      <c r="J554" s="14"/>
      <c r="K554" s="101"/>
      <c r="L554" s="14"/>
      <c r="M554" s="14"/>
      <c r="N554" s="101"/>
      <c r="O554" s="14"/>
      <c r="P554" s="14"/>
      <c r="Q554" s="32"/>
      <c r="S554" s="19"/>
    </row>
    <row r="555" spans="1:19" x14ac:dyDescent="0.3">
      <c r="A555" s="40"/>
      <c r="B555" s="101"/>
      <c r="C555" s="14"/>
      <c r="D555" s="14"/>
      <c r="E555" s="101"/>
      <c r="F555" s="14"/>
      <c r="G555" s="14"/>
      <c r="H555" s="101"/>
      <c r="I555" s="14"/>
      <c r="J555" s="14"/>
      <c r="K555" s="101"/>
      <c r="L555" s="14"/>
      <c r="M555" s="14"/>
      <c r="N555" s="101"/>
      <c r="O555" s="14"/>
      <c r="P555" s="14"/>
      <c r="Q555" s="32"/>
      <c r="S555" s="19"/>
    </row>
    <row r="556" spans="1:19" x14ac:dyDescent="0.3">
      <c r="A556" s="40"/>
      <c r="B556" s="101"/>
      <c r="C556" s="14"/>
      <c r="D556" s="14"/>
      <c r="E556" s="101"/>
      <c r="F556" s="14"/>
      <c r="G556" s="14"/>
      <c r="H556" s="101"/>
      <c r="I556" s="14"/>
      <c r="J556" s="14"/>
      <c r="K556" s="101"/>
      <c r="L556" s="14"/>
      <c r="M556" s="14"/>
      <c r="N556" s="101"/>
      <c r="O556" s="14"/>
      <c r="P556" s="14"/>
      <c r="Q556" s="32"/>
      <c r="S556" s="19"/>
    </row>
    <row r="557" spans="1:19" x14ac:dyDescent="0.3">
      <c r="A557" s="40"/>
      <c r="B557" s="101"/>
      <c r="C557" s="14"/>
      <c r="D557" s="14"/>
      <c r="E557" s="101"/>
      <c r="F557" s="14"/>
      <c r="G557" s="14"/>
      <c r="H557" s="101"/>
      <c r="I557" s="14"/>
      <c r="J557" s="14"/>
      <c r="K557" s="101"/>
      <c r="L557" s="14"/>
      <c r="M557" s="14"/>
      <c r="N557" s="101"/>
      <c r="O557" s="14"/>
      <c r="P557" s="14"/>
      <c r="Q557" s="32"/>
      <c r="S557" s="19"/>
    </row>
    <row r="558" spans="1:19" x14ac:dyDescent="0.3">
      <c r="A558" s="40"/>
      <c r="B558" s="101"/>
      <c r="C558" s="14"/>
      <c r="D558" s="14"/>
      <c r="E558" s="101"/>
      <c r="F558" s="14"/>
      <c r="G558" s="14"/>
      <c r="H558" s="101"/>
      <c r="I558" s="14"/>
      <c r="J558" s="14"/>
      <c r="K558" s="101"/>
      <c r="L558" s="14"/>
      <c r="M558" s="14"/>
      <c r="N558" s="101"/>
      <c r="O558" s="14"/>
      <c r="P558" s="14"/>
      <c r="Q558" s="32"/>
      <c r="S558" s="19"/>
    </row>
    <row r="559" spans="1:19" x14ac:dyDescent="0.3">
      <c r="A559" s="40"/>
      <c r="B559" s="101"/>
      <c r="C559" s="14"/>
      <c r="D559" s="14"/>
      <c r="E559" s="101"/>
      <c r="F559" s="14"/>
      <c r="G559" s="14"/>
      <c r="H559" s="101"/>
      <c r="I559" s="14"/>
      <c r="J559" s="14"/>
      <c r="K559" s="101"/>
      <c r="L559" s="14"/>
      <c r="M559" s="14"/>
      <c r="N559" s="101"/>
      <c r="O559" s="14"/>
      <c r="P559" s="14"/>
      <c r="Q559" s="32"/>
      <c r="S559" s="19"/>
    </row>
    <row r="560" spans="1:19" x14ac:dyDescent="0.3">
      <c r="A560" s="40"/>
      <c r="B560" s="101"/>
      <c r="C560" s="14"/>
      <c r="D560" s="14"/>
      <c r="E560" s="101"/>
      <c r="F560" s="14"/>
      <c r="G560" s="14"/>
      <c r="H560" s="101"/>
      <c r="I560" s="14"/>
      <c r="J560" s="14"/>
      <c r="K560" s="101"/>
      <c r="L560" s="14"/>
      <c r="M560" s="14"/>
      <c r="N560" s="101"/>
      <c r="O560" s="14"/>
      <c r="P560" s="14"/>
      <c r="Q560" s="32"/>
      <c r="S560" s="19"/>
    </row>
    <row r="561" spans="1:19" x14ac:dyDescent="0.3">
      <c r="A561" s="40"/>
      <c r="B561" s="101"/>
      <c r="C561" s="14"/>
      <c r="D561" s="14"/>
      <c r="E561" s="101"/>
      <c r="F561" s="14"/>
      <c r="G561" s="14"/>
      <c r="H561" s="101"/>
      <c r="I561" s="14"/>
      <c r="J561" s="14"/>
      <c r="K561" s="101"/>
      <c r="L561" s="14"/>
      <c r="M561" s="14"/>
      <c r="N561" s="101"/>
      <c r="O561" s="14"/>
      <c r="P561" s="14"/>
      <c r="Q561" s="32"/>
      <c r="S561" s="19"/>
    </row>
    <row r="562" spans="1:19" x14ac:dyDescent="0.3">
      <c r="A562" s="40"/>
      <c r="B562" s="101"/>
      <c r="C562" s="14"/>
      <c r="D562" s="14"/>
      <c r="E562" s="101"/>
      <c r="F562" s="14"/>
      <c r="G562" s="14"/>
      <c r="H562" s="101"/>
      <c r="I562" s="14"/>
      <c r="J562" s="14"/>
      <c r="K562" s="101"/>
      <c r="L562" s="14"/>
      <c r="M562" s="14"/>
      <c r="N562" s="101"/>
      <c r="O562" s="14"/>
      <c r="P562" s="14"/>
      <c r="Q562" s="32"/>
      <c r="S562" s="19"/>
    </row>
    <row r="563" spans="1:19" x14ac:dyDescent="0.3">
      <c r="A563" s="40"/>
      <c r="B563" s="101"/>
      <c r="C563" s="14"/>
      <c r="D563" s="14"/>
      <c r="E563" s="101"/>
      <c r="F563" s="14"/>
      <c r="G563" s="14"/>
      <c r="H563" s="101"/>
      <c r="I563" s="14"/>
      <c r="J563" s="14"/>
      <c r="K563" s="101"/>
      <c r="L563" s="14"/>
      <c r="M563" s="14"/>
      <c r="N563" s="101"/>
      <c r="O563" s="14"/>
      <c r="P563" s="14"/>
      <c r="Q563" s="32"/>
      <c r="S563" s="19"/>
    </row>
    <row r="564" spans="1:19" x14ac:dyDescent="0.3">
      <c r="A564" s="40"/>
      <c r="B564" s="101"/>
      <c r="C564" s="14"/>
      <c r="D564" s="14"/>
      <c r="E564" s="101"/>
      <c r="F564" s="14"/>
      <c r="G564" s="14"/>
      <c r="H564" s="101"/>
      <c r="I564" s="14"/>
      <c r="J564" s="14"/>
      <c r="K564" s="101"/>
      <c r="L564" s="14"/>
      <c r="M564" s="14"/>
      <c r="N564" s="101"/>
      <c r="O564" s="14"/>
      <c r="P564" s="14"/>
      <c r="Q564" s="32"/>
      <c r="S564" s="19"/>
    </row>
    <row r="565" spans="1:19" x14ac:dyDescent="0.3">
      <c r="A565" s="40"/>
      <c r="B565" s="101"/>
      <c r="C565" s="14"/>
      <c r="D565" s="14"/>
      <c r="E565" s="101"/>
      <c r="F565" s="14"/>
      <c r="G565" s="14"/>
      <c r="H565" s="101"/>
      <c r="I565" s="14"/>
      <c r="J565" s="14"/>
      <c r="K565" s="101"/>
      <c r="L565" s="14"/>
      <c r="M565" s="14"/>
      <c r="N565" s="101"/>
      <c r="O565" s="14"/>
      <c r="P565" s="14"/>
      <c r="Q565" s="32"/>
      <c r="S565" s="19"/>
    </row>
    <row r="566" spans="1:19" x14ac:dyDescent="0.3">
      <c r="A566" s="40"/>
      <c r="B566" s="101"/>
      <c r="C566" s="14"/>
      <c r="D566" s="14"/>
      <c r="E566" s="101"/>
      <c r="F566" s="14"/>
      <c r="G566" s="14"/>
      <c r="H566" s="101"/>
      <c r="I566" s="14"/>
      <c r="J566" s="14"/>
      <c r="K566" s="101"/>
      <c r="L566" s="14"/>
      <c r="M566" s="14"/>
      <c r="N566" s="101"/>
      <c r="O566" s="14"/>
      <c r="P566" s="14"/>
      <c r="Q566" s="32"/>
      <c r="S566" s="19"/>
    </row>
    <row r="567" spans="1:19" x14ac:dyDescent="0.3">
      <c r="A567" s="40"/>
      <c r="B567" s="101"/>
      <c r="C567" s="14"/>
      <c r="D567" s="14"/>
      <c r="E567" s="101"/>
      <c r="F567" s="14"/>
      <c r="G567" s="14"/>
      <c r="H567" s="101"/>
      <c r="I567" s="14"/>
      <c r="J567" s="14"/>
      <c r="K567" s="101"/>
      <c r="L567" s="14"/>
      <c r="M567" s="14"/>
      <c r="N567" s="101"/>
      <c r="O567" s="14"/>
      <c r="P567" s="14"/>
      <c r="Q567" s="32"/>
      <c r="S567" s="19"/>
    </row>
    <row r="568" spans="1:19" x14ac:dyDescent="0.3">
      <c r="A568" s="40"/>
      <c r="B568" s="101"/>
      <c r="C568" s="14"/>
      <c r="D568" s="14"/>
      <c r="E568" s="101"/>
      <c r="F568" s="14"/>
      <c r="G568" s="14"/>
      <c r="H568" s="101"/>
      <c r="I568" s="14"/>
      <c r="J568" s="14"/>
      <c r="K568" s="101"/>
      <c r="L568" s="14"/>
      <c r="M568" s="14"/>
      <c r="N568" s="101"/>
      <c r="O568" s="14"/>
      <c r="P568" s="14"/>
      <c r="Q568" s="32"/>
      <c r="S568" s="19"/>
    </row>
    <row r="569" spans="1:19" x14ac:dyDescent="0.3">
      <c r="A569" s="40"/>
      <c r="B569" s="101"/>
      <c r="C569" s="14"/>
      <c r="D569" s="14"/>
      <c r="E569" s="101"/>
      <c r="F569" s="14"/>
      <c r="G569" s="14"/>
      <c r="H569" s="101"/>
      <c r="I569" s="14"/>
      <c r="J569" s="14"/>
      <c r="K569" s="101"/>
      <c r="L569" s="14"/>
      <c r="M569" s="14"/>
      <c r="N569" s="101"/>
      <c r="O569" s="14"/>
      <c r="P569" s="14"/>
      <c r="Q569" s="32"/>
      <c r="S569" s="19"/>
    </row>
    <row r="570" spans="1:19" x14ac:dyDescent="0.3">
      <c r="A570" s="40"/>
      <c r="B570" s="101"/>
      <c r="C570" s="14"/>
      <c r="D570" s="14"/>
      <c r="E570" s="101"/>
      <c r="F570" s="14"/>
      <c r="G570" s="14"/>
      <c r="H570" s="101"/>
      <c r="I570" s="14"/>
      <c r="J570" s="14"/>
      <c r="K570" s="101"/>
      <c r="L570" s="14"/>
      <c r="M570" s="14"/>
      <c r="N570" s="101"/>
      <c r="O570" s="14"/>
      <c r="P570" s="14"/>
      <c r="Q570" s="32"/>
      <c r="S570" s="19"/>
    </row>
    <row r="571" spans="1:19" x14ac:dyDescent="0.3">
      <c r="A571" s="40"/>
      <c r="B571" s="101"/>
      <c r="C571" s="14"/>
      <c r="D571" s="14"/>
      <c r="E571" s="101"/>
      <c r="F571" s="14"/>
      <c r="G571" s="14"/>
      <c r="H571" s="101"/>
      <c r="I571" s="14"/>
      <c r="J571" s="14"/>
      <c r="K571" s="101"/>
      <c r="L571" s="14"/>
      <c r="M571" s="14"/>
      <c r="N571" s="101"/>
      <c r="O571" s="14"/>
      <c r="P571" s="14"/>
      <c r="Q571" s="32"/>
      <c r="S571" s="19"/>
    </row>
    <row r="572" spans="1:19" x14ac:dyDescent="0.3">
      <c r="A572" s="40"/>
      <c r="B572" s="101"/>
      <c r="C572" s="14"/>
      <c r="D572" s="14"/>
      <c r="E572" s="101"/>
      <c r="F572" s="14"/>
      <c r="G572" s="14"/>
      <c r="H572" s="101"/>
      <c r="I572" s="14"/>
      <c r="J572" s="14"/>
      <c r="K572" s="101"/>
      <c r="L572" s="14"/>
      <c r="M572" s="14"/>
      <c r="N572" s="101"/>
      <c r="O572" s="14"/>
      <c r="P572" s="14"/>
      <c r="Q572" s="32"/>
      <c r="S572" s="19"/>
    </row>
    <row r="573" spans="1:19" x14ac:dyDescent="0.3">
      <c r="A573" s="40"/>
      <c r="B573" s="101"/>
      <c r="C573" s="14"/>
      <c r="D573" s="14"/>
      <c r="E573" s="101"/>
      <c r="F573" s="14"/>
      <c r="G573" s="14"/>
      <c r="H573" s="101"/>
      <c r="I573" s="14"/>
      <c r="J573" s="14"/>
      <c r="K573" s="101"/>
      <c r="L573" s="14"/>
      <c r="M573" s="14"/>
      <c r="N573" s="101"/>
      <c r="O573" s="14"/>
      <c r="P573" s="14"/>
      <c r="Q573" s="32"/>
      <c r="S573" s="19"/>
    </row>
    <row r="574" spans="1:19" x14ac:dyDescent="0.3">
      <c r="A574" s="40"/>
      <c r="B574" s="101"/>
      <c r="C574" s="14"/>
      <c r="D574" s="14"/>
      <c r="E574" s="101"/>
      <c r="F574" s="14"/>
      <c r="G574" s="14"/>
      <c r="H574" s="101"/>
      <c r="I574" s="14"/>
      <c r="J574" s="14"/>
      <c r="K574" s="101"/>
      <c r="L574" s="14"/>
      <c r="M574" s="14"/>
      <c r="N574" s="101"/>
      <c r="O574" s="14"/>
      <c r="P574" s="14"/>
      <c r="Q574" s="32"/>
      <c r="S574" s="19"/>
    </row>
    <row r="575" spans="1:19" x14ac:dyDescent="0.3">
      <c r="A575" s="40"/>
      <c r="B575" s="101"/>
      <c r="C575" s="14"/>
      <c r="D575" s="14"/>
      <c r="E575" s="101"/>
      <c r="F575" s="14"/>
      <c r="G575" s="14"/>
      <c r="H575" s="101"/>
      <c r="I575" s="14"/>
      <c r="J575" s="14"/>
      <c r="K575" s="101"/>
      <c r="L575" s="14"/>
      <c r="M575" s="14"/>
      <c r="N575" s="101"/>
      <c r="O575" s="14"/>
      <c r="P575" s="14"/>
      <c r="Q575" s="32"/>
      <c r="S575" s="19"/>
    </row>
    <row r="576" spans="1:19" x14ac:dyDescent="0.3">
      <c r="A576" s="40"/>
      <c r="B576" s="101"/>
      <c r="C576" s="14"/>
      <c r="D576" s="14"/>
      <c r="E576" s="101"/>
      <c r="F576" s="14"/>
      <c r="G576" s="14"/>
      <c r="H576" s="101"/>
      <c r="I576" s="14"/>
      <c r="J576" s="14"/>
      <c r="K576" s="101"/>
      <c r="L576" s="14"/>
      <c r="M576" s="14"/>
      <c r="N576" s="101"/>
      <c r="O576" s="14"/>
      <c r="P576" s="14"/>
      <c r="Q576" s="32"/>
      <c r="S576" s="19"/>
    </row>
    <row r="577" spans="1:19" x14ac:dyDescent="0.3">
      <c r="A577" s="40"/>
      <c r="B577" s="101"/>
      <c r="C577" s="14"/>
      <c r="D577" s="14"/>
      <c r="E577" s="101"/>
      <c r="F577" s="14"/>
      <c r="G577" s="14"/>
      <c r="H577" s="101"/>
      <c r="I577" s="14"/>
      <c r="J577" s="14"/>
      <c r="K577" s="101"/>
      <c r="L577" s="14"/>
      <c r="M577" s="14"/>
      <c r="N577" s="101"/>
      <c r="O577" s="14"/>
      <c r="P577" s="14"/>
      <c r="Q577" s="32"/>
      <c r="S577" s="19"/>
    </row>
    <row r="578" spans="1:19" x14ac:dyDescent="0.3">
      <c r="A578" s="40"/>
      <c r="B578" s="101"/>
      <c r="C578" s="14"/>
      <c r="D578" s="14"/>
      <c r="E578" s="101"/>
      <c r="F578" s="14"/>
      <c r="G578" s="14"/>
      <c r="H578" s="101"/>
      <c r="I578" s="14"/>
      <c r="J578" s="14"/>
      <c r="K578" s="101"/>
      <c r="L578" s="14"/>
      <c r="M578" s="14"/>
      <c r="N578" s="101"/>
      <c r="O578" s="14"/>
      <c r="P578" s="14"/>
      <c r="Q578" s="32"/>
      <c r="S578" s="19"/>
    </row>
    <row r="579" spans="1:19" x14ac:dyDescent="0.3">
      <c r="A579" s="40"/>
      <c r="B579" s="101"/>
      <c r="C579" s="14"/>
      <c r="D579" s="14"/>
      <c r="E579" s="101"/>
      <c r="F579" s="14"/>
      <c r="G579" s="14"/>
      <c r="H579" s="101"/>
      <c r="I579" s="14"/>
      <c r="J579" s="14"/>
      <c r="K579" s="101"/>
      <c r="L579" s="14"/>
      <c r="M579" s="14"/>
      <c r="N579" s="101"/>
      <c r="O579" s="14"/>
      <c r="P579" s="14"/>
      <c r="Q579" s="32"/>
      <c r="S579" s="19"/>
    </row>
    <row r="580" spans="1:19" x14ac:dyDescent="0.3">
      <c r="A580" s="40"/>
      <c r="B580" s="101"/>
      <c r="C580" s="14"/>
      <c r="D580" s="14"/>
      <c r="E580" s="101"/>
      <c r="F580" s="14"/>
      <c r="G580" s="14"/>
      <c r="H580" s="101"/>
      <c r="I580" s="14"/>
      <c r="J580" s="14"/>
      <c r="K580" s="101"/>
      <c r="L580" s="14"/>
      <c r="M580" s="14"/>
      <c r="N580" s="101"/>
      <c r="O580" s="14"/>
      <c r="P580" s="14"/>
      <c r="Q580" s="32"/>
      <c r="S580" s="19"/>
    </row>
    <row r="581" spans="1:19" x14ac:dyDescent="0.3">
      <c r="A581" s="40"/>
      <c r="B581" s="101"/>
      <c r="C581" s="14"/>
      <c r="D581" s="14"/>
      <c r="E581" s="101"/>
      <c r="F581" s="14"/>
      <c r="G581" s="14"/>
      <c r="H581" s="101"/>
      <c r="I581" s="14"/>
      <c r="J581" s="14"/>
      <c r="K581" s="101"/>
      <c r="L581" s="14"/>
      <c r="M581" s="14"/>
      <c r="N581" s="101"/>
      <c r="O581" s="14"/>
      <c r="P581" s="14"/>
      <c r="Q581" s="32"/>
      <c r="S581" s="19"/>
    </row>
    <row r="582" spans="1:19" x14ac:dyDescent="0.3">
      <c r="A582" s="40"/>
      <c r="B582" s="101"/>
      <c r="C582" s="14"/>
      <c r="D582" s="14"/>
      <c r="E582" s="101"/>
      <c r="F582" s="14"/>
      <c r="G582" s="14"/>
      <c r="H582" s="101"/>
      <c r="I582" s="14"/>
      <c r="J582" s="14"/>
      <c r="K582" s="101"/>
      <c r="L582" s="14"/>
      <c r="M582" s="14"/>
      <c r="N582" s="101"/>
      <c r="O582" s="14"/>
      <c r="P582" s="14"/>
      <c r="Q582" s="32"/>
      <c r="S582" s="19"/>
    </row>
    <row r="583" spans="1:19" x14ac:dyDescent="0.3">
      <c r="A583" s="40"/>
      <c r="B583" s="101"/>
      <c r="C583" s="14"/>
      <c r="D583" s="14"/>
      <c r="E583" s="101"/>
      <c r="F583" s="14"/>
      <c r="G583" s="14"/>
      <c r="H583" s="101"/>
      <c r="I583" s="14"/>
      <c r="J583" s="14"/>
      <c r="K583" s="101"/>
      <c r="L583" s="14"/>
      <c r="M583" s="14"/>
      <c r="N583" s="101"/>
      <c r="O583" s="14"/>
      <c r="P583" s="14"/>
      <c r="Q583" s="32"/>
      <c r="S583" s="19"/>
    </row>
    <row r="584" spans="1:19" x14ac:dyDescent="0.3">
      <c r="A584" s="40"/>
      <c r="B584" s="101"/>
      <c r="C584" s="14"/>
      <c r="D584" s="14"/>
      <c r="E584" s="101"/>
      <c r="F584" s="14"/>
      <c r="G584" s="14"/>
      <c r="H584" s="101"/>
      <c r="I584" s="14"/>
      <c r="J584" s="14"/>
      <c r="K584" s="101"/>
      <c r="L584" s="14"/>
      <c r="M584" s="14"/>
      <c r="N584" s="101"/>
      <c r="O584" s="14"/>
      <c r="P584" s="14"/>
      <c r="Q584" s="32"/>
      <c r="S584" s="19"/>
    </row>
    <row r="585" spans="1:19" x14ac:dyDescent="0.3">
      <c r="A585" s="40"/>
      <c r="B585" s="101"/>
      <c r="C585" s="14"/>
      <c r="D585" s="14"/>
      <c r="E585" s="101"/>
      <c r="F585" s="14"/>
      <c r="G585" s="14"/>
      <c r="H585" s="101"/>
      <c r="I585" s="14"/>
      <c r="J585" s="14"/>
      <c r="K585" s="101"/>
      <c r="L585" s="14"/>
      <c r="M585" s="14"/>
      <c r="N585" s="101"/>
      <c r="O585" s="14"/>
      <c r="P585" s="14"/>
      <c r="Q585" s="32"/>
      <c r="S585" s="19"/>
    </row>
    <row r="586" spans="1:19" x14ac:dyDescent="0.3">
      <c r="A586" s="40"/>
      <c r="B586" s="101"/>
      <c r="C586" s="14"/>
      <c r="D586" s="14"/>
      <c r="E586" s="101"/>
      <c r="F586" s="14"/>
      <c r="G586" s="14"/>
      <c r="H586" s="101"/>
      <c r="I586" s="14"/>
      <c r="J586" s="14"/>
      <c r="K586" s="101"/>
      <c r="L586" s="14"/>
      <c r="M586" s="14"/>
      <c r="N586" s="101"/>
      <c r="O586" s="14"/>
      <c r="P586" s="14"/>
      <c r="Q586" s="32"/>
      <c r="S586" s="19"/>
    </row>
    <row r="587" spans="1:19" x14ac:dyDescent="0.3">
      <c r="A587" s="40"/>
      <c r="B587" s="101"/>
      <c r="C587" s="14"/>
      <c r="D587" s="14"/>
      <c r="E587" s="101"/>
      <c r="F587" s="14"/>
      <c r="G587" s="14"/>
      <c r="H587" s="101"/>
      <c r="I587" s="14"/>
      <c r="J587" s="14"/>
      <c r="K587" s="101"/>
      <c r="L587" s="14"/>
      <c r="M587" s="14"/>
      <c r="N587" s="101"/>
      <c r="O587" s="14"/>
      <c r="P587" s="14"/>
      <c r="Q587" s="32"/>
      <c r="S587" s="19"/>
    </row>
    <row r="588" spans="1:19" x14ac:dyDescent="0.3">
      <c r="A588" s="40"/>
      <c r="B588" s="101"/>
      <c r="C588" s="14"/>
      <c r="D588" s="14"/>
      <c r="E588" s="101"/>
      <c r="F588" s="14"/>
      <c r="G588" s="14"/>
      <c r="H588" s="101"/>
      <c r="I588" s="14"/>
      <c r="J588" s="14"/>
      <c r="K588" s="101"/>
      <c r="L588" s="14"/>
      <c r="M588" s="14"/>
      <c r="N588" s="101"/>
      <c r="O588" s="14"/>
      <c r="P588" s="14"/>
      <c r="Q588" s="32"/>
      <c r="S588" s="19"/>
    </row>
    <row r="589" spans="1:19" x14ac:dyDescent="0.3">
      <c r="A589" s="40"/>
      <c r="B589" s="101"/>
      <c r="C589" s="14"/>
      <c r="D589" s="14"/>
      <c r="E589" s="101"/>
      <c r="F589" s="14"/>
      <c r="G589" s="14"/>
      <c r="H589" s="101"/>
      <c r="I589" s="14"/>
      <c r="J589" s="14"/>
      <c r="K589" s="101"/>
      <c r="L589" s="14"/>
      <c r="M589" s="14"/>
      <c r="N589" s="101"/>
      <c r="O589" s="14"/>
      <c r="P589" s="14"/>
      <c r="Q589" s="32"/>
      <c r="S589" s="19"/>
    </row>
    <row r="590" spans="1:19" x14ac:dyDescent="0.3">
      <c r="A590" s="40"/>
      <c r="B590" s="101"/>
      <c r="C590" s="14"/>
      <c r="D590" s="14"/>
      <c r="E590" s="101"/>
      <c r="F590" s="14"/>
      <c r="G590" s="14"/>
      <c r="H590" s="101"/>
      <c r="I590" s="14"/>
      <c r="J590" s="14"/>
      <c r="K590" s="101"/>
      <c r="L590" s="14"/>
      <c r="M590" s="14"/>
      <c r="N590" s="101"/>
      <c r="O590" s="14"/>
      <c r="P590" s="14"/>
      <c r="Q590" s="32"/>
      <c r="S590" s="19"/>
    </row>
    <row r="591" spans="1:19" x14ac:dyDescent="0.3">
      <c r="A591" s="40"/>
      <c r="B591" s="101"/>
      <c r="C591" s="14"/>
      <c r="D591" s="14"/>
      <c r="E591" s="101"/>
      <c r="F591" s="14"/>
      <c r="G591" s="14"/>
      <c r="H591" s="101"/>
      <c r="I591" s="14"/>
      <c r="J591" s="14"/>
      <c r="K591" s="101"/>
      <c r="L591" s="14"/>
      <c r="M591" s="14"/>
      <c r="N591" s="101"/>
      <c r="O591" s="14"/>
      <c r="P591" s="14"/>
      <c r="Q591" s="32"/>
      <c r="S591" s="19"/>
    </row>
    <row r="592" spans="1:19" x14ac:dyDescent="0.3">
      <c r="A592" s="40"/>
      <c r="B592" s="101"/>
      <c r="C592" s="14"/>
      <c r="D592" s="14"/>
      <c r="E592" s="101"/>
      <c r="F592" s="14"/>
      <c r="G592" s="14"/>
      <c r="H592" s="101"/>
      <c r="I592" s="14"/>
      <c r="J592" s="14"/>
      <c r="K592" s="101"/>
      <c r="L592" s="14"/>
      <c r="M592" s="14"/>
      <c r="N592" s="101"/>
      <c r="O592" s="14"/>
      <c r="P592" s="14"/>
      <c r="Q592" s="32"/>
      <c r="S592" s="19"/>
    </row>
    <row r="593" spans="1:19" x14ac:dyDescent="0.3">
      <c r="A593" s="40"/>
      <c r="B593" s="101"/>
      <c r="C593" s="14"/>
      <c r="D593" s="14"/>
      <c r="E593" s="101"/>
      <c r="F593" s="14"/>
      <c r="G593" s="14"/>
      <c r="H593" s="101"/>
      <c r="I593" s="14"/>
      <c r="J593" s="14"/>
      <c r="K593" s="101"/>
      <c r="L593" s="14"/>
      <c r="M593" s="14"/>
      <c r="N593" s="101"/>
      <c r="O593" s="14"/>
      <c r="P593" s="14"/>
      <c r="Q593" s="32"/>
      <c r="S593" s="19"/>
    </row>
    <row r="594" spans="1:19" x14ac:dyDescent="0.3">
      <c r="A594" s="40"/>
      <c r="B594" s="101"/>
      <c r="C594" s="14"/>
      <c r="D594" s="14"/>
      <c r="E594" s="101"/>
      <c r="F594" s="14"/>
      <c r="G594" s="14"/>
      <c r="H594" s="101"/>
      <c r="I594" s="14"/>
      <c r="J594" s="14"/>
      <c r="K594" s="101"/>
      <c r="L594" s="14"/>
      <c r="M594" s="14"/>
      <c r="N594" s="101"/>
      <c r="O594" s="14"/>
      <c r="P594" s="14"/>
      <c r="Q594" s="32"/>
      <c r="S594" s="19"/>
    </row>
    <row r="595" spans="1:19" x14ac:dyDescent="0.3">
      <c r="A595" s="40"/>
      <c r="B595" s="101"/>
      <c r="C595" s="14"/>
      <c r="D595" s="14"/>
      <c r="E595" s="101"/>
      <c r="F595" s="14"/>
      <c r="G595" s="14"/>
      <c r="H595" s="101"/>
      <c r="I595" s="14"/>
      <c r="J595" s="14"/>
      <c r="K595" s="101"/>
      <c r="L595" s="14"/>
      <c r="M595" s="14"/>
      <c r="N595" s="101"/>
      <c r="O595" s="14"/>
      <c r="P595" s="14"/>
      <c r="Q595" s="32"/>
      <c r="S595" s="19"/>
    </row>
    <row r="596" spans="1:19" x14ac:dyDescent="0.3">
      <c r="A596" s="40"/>
      <c r="B596" s="101"/>
      <c r="C596" s="14"/>
      <c r="D596" s="14"/>
      <c r="E596" s="101"/>
      <c r="F596" s="14"/>
      <c r="G596" s="14"/>
      <c r="H596" s="101"/>
      <c r="I596" s="14"/>
      <c r="J596" s="14"/>
      <c r="K596" s="101"/>
      <c r="L596" s="14"/>
      <c r="M596" s="14"/>
      <c r="N596" s="101"/>
      <c r="O596" s="14"/>
      <c r="P596" s="14"/>
      <c r="Q596" s="32"/>
      <c r="S596" s="19"/>
    </row>
    <row r="597" spans="1:19" x14ac:dyDescent="0.3">
      <c r="A597" s="40"/>
      <c r="B597" s="101"/>
      <c r="C597" s="14"/>
      <c r="D597" s="14"/>
      <c r="E597" s="101"/>
      <c r="F597" s="14"/>
      <c r="G597" s="14"/>
      <c r="H597" s="101"/>
      <c r="I597" s="14"/>
      <c r="J597" s="14"/>
      <c r="K597" s="101"/>
      <c r="L597" s="14"/>
      <c r="M597" s="14"/>
      <c r="N597" s="101"/>
      <c r="O597" s="14"/>
      <c r="P597" s="14"/>
      <c r="Q597" s="32"/>
      <c r="S597" s="19"/>
    </row>
    <row r="598" spans="1:19" x14ac:dyDescent="0.3">
      <c r="A598" s="40"/>
      <c r="B598" s="101"/>
      <c r="C598" s="14"/>
      <c r="D598" s="14"/>
      <c r="E598" s="101"/>
      <c r="F598" s="14"/>
      <c r="G598" s="14"/>
      <c r="H598" s="101"/>
      <c r="I598" s="14"/>
      <c r="J598" s="14"/>
      <c r="K598" s="101"/>
      <c r="L598" s="14"/>
      <c r="M598" s="14"/>
      <c r="N598" s="101"/>
      <c r="O598" s="14"/>
      <c r="P598" s="14"/>
      <c r="Q598" s="32"/>
      <c r="S598" s="19"/>
    </row>
    <row r="599" spans="1:19" x14ac:dyDescent="0.3">
      <c r="A599" s="40"/>
      <c r="B599" s="101"/>
      <c r="C599" s="14"/>
      <c r="D599" s="14"/>
      <c r="E599" s="101"/>
      <c r="F599" s="14"/>
      <c r="G599" s="14"/>
      <c r="H599" s="101"/>
      <c r="I599" s="14"/>
      <c r="J599" s="14"/>
      <c r="K599" s="101"/>
      <c r="L599" s="14"/>
      <c r="M599" s="14"/>
      <c r="N599" s="101"/>
      <c r="O599" s="14"/>
      <c r="P599" s="14"/>
      <c r="Q599" s="32"/>
      <c r="S599" s="19"/>
    </row>
    <row r="600" spans="1:19" x14ac:dyDescent="0.3">
      <c r="A600" s="40"/>
      <c r="B600" s="101"/>
      <c r="C600" s="14"/>
      <c r="D600" s="14"/>
      <c r="E600" s="101"/>
      <c r="F600" s="14"/>
      <c r="G600" s="14"/>
      <c r="H600" s="101"/>
      <c r="I600" s="14"/>
      <c r="J600" s="14"/>
      <c r="K600" s="101"/>
      <c r="L600" s="14"/>
      <c r="M600" s="14"/>
      <c r="N600" s="101"/>
      <c r="O600" s="14"/>
      <c r="P600" s="14"/>
      <c r="Q600" s="32"/>
      <c r="S600" s="19"/>
    </row>
    <row r="601" spans="1:19" x14ac:dyDescent="0.3">
      <c r="A601" s="40"/>
      <c r="B601" s="101"/>
      <c r="C601" s="14"/>
      <c r="D601" s="14"/>
      <c r="E601" s="101"/>
      <c r="F601" s="14"/>
      <c r="G601" s="14"/>
      <c r="H601" s="101"/>
      <c r="I601" s="14"/>
      <c r="J601" s="14"/>
      <c r="K601" s="101"/>
      <c r="L601" s="14"/>
      <c r="M601" s="14"/>
      <c r="N601" s="101"/>
      <c r="O601" s="14"/>
      <c r="P601" s="14"/>
      <c r="Q601" s="32"/>
      <c r="S601" s="19"/>
    </row>
    <row r="602" spans="1:19" x14ac:dyDescent="0.3">
      <c r="A602" s="40"/>
      <c r="B602" s="101"/>
      <c r="C602" s="14"/>
      <c r="D602" s="14"/>
      <c r="E602" s="101"/>
      <c r="F602" s="14"/>
      <c r="G602" s="14"/>
      <c r="H602" s="101"/>
      <c r="I602" s="14"/>
      <c r="J602" s="14"/>
      <c r="K602" s="101"/>
      <c r="L602" s="14"/>
      <c r="M602" s="14"/>
      <c r="N602" s="101"/>
      <c r="O602" s="14"/>
      <c r="P602" s="14"/>
      <c r="Q602" s="32"/>
      <c r="S602" s="19"/>
    </row>
    <row r="603" spans="1:19" x14ac:dyDescent="0.3">
      <c r="A603" s="40"/>
      <c r="B603" s="101"/>
      <c r="C603" s="14"/>
      <c r="D603" s="14"/>
      <c r="E603" s="101"/>
      <c r="F603" s="14"/>
      <c r="G603" s="14"/>
      <c r="H603" s="101"/>
      <c r="I603" s="14"/>
      <c r="J603" s="14"/>
      <c r="K603" s="101"/>
      <c r="L603" s="14"/>
      <c r="M603" s="14"/>
      <c r="N603" s="101"/>
      <c r="O603" s="14"/>
      <c r="P603" s="14"/>
      <c r="Q603" s="32"/>
      <c r="S603" s="19"/>
    </row>
    <row r="604" spans="1:19" x14ac:dyDescent="0.3">
      <c r="A604" s="40"/>
      <c r="B604" s="101"/>
      <c r="C604" s="14"/>
      <c r="D604" s="14"/>
      <c r="E604" s="101"/>
      <c r="F604" s="14"/>
      <c r="G604" s="14"/>
      <c r="H604" s="101"/>
      <c r="I604" s="14"/>
      <c r="J604" s="14"/>
      <c r="K604" s="101"/>
      <c r="L604" s="14"/>
      <c r="M604" s="14"/>
      <c r="N604" s="101"/>
      <c r="O604" s="14"/>
      <c r="P604" s="14"/>
      <c r="Q604" s="32"/>
      <c r="S604" s="19"/>
    </row>
    <row r="605" spans="1:19" x14ac:dyDescent="0.3">
      <c r="A605" s="40"/>
      <c r="B605" s="101"/>
      <c r="C605" s="14"/>
      <c r="D605" s="14"/>
      <c r="E605" s="101"/>
      <c r="F605" s="14"/>
      <c r="G605" s="14"/>
      <c r="H605" s="101"/>
      <c r="I605" s="14"/>
      <c r="J605" s="14"/>
      <c r="K605" s="101"/>
      <c r="L605" s="14"/>
      <c r="M605" s="14"/>
      <c r="N605" s="101"/>
      <c r="O605" s="14"/>
      <c r="P605" s="14"/>
      <c r="Q605" s="32"/>
      <c r="S605" s="19"/>
    </row>
    <row r="606" spans="1:19" x14ac:dyDescent="0.3">
      <c r="A606" s="40"/>
      <c r="B606" s="101"/>
      <c r="C606" s="14"/>
      <c r="D606" s="14"/>
      <c r="E606" s="101"/>
      <c r="F606" s="14"/>
      <c r="G606" s="14"/>
      <c r="H606" s="101"/>
      <c r="I606" s="14"/>
      <c r="J606" s="14"/>
      <c r="K606" s="101"/>
      <c r="L606" s="14"/>
      <c r="M606" s="14"/>
      <c r="N606" s="101"/>
      <c r="O606" s="14"/>
      <c r="P606" s="14"/>
      <c r="Q606" s="32"/>
      <c r="S606" s="19"/>
    </row>
    <row r="607" spans="1:19" x14ac:dyDescent="0.3">
      <c r="A607" s="40"/>
      <c r="B607" s="101"/>
      <c r="C607" s="14"/>
      <c r="D607" s="14"/>
      <c r="E607" s="101"/>
      <c r="F607" s="14"/>
      <c r="G607" s="14"/>
      <c r="H607" s="101"/>
      <c r="I607" s="14"/>
      <c r="J607" s="14"/>
      <c r="K607" s="101"/>
      <c r="L607" s="14"/>
      <c r="M607" s="14"/>
      <c r="N607" s="101"/>
      <c r="O607" s="14"/>
      <c r="P607" s="14"/>
      <c r="Q607" s="32"/>
      <c r="S607" s="19"/>
    </row>
    <row r="608" spans="1:19" x14ac:dyDescent="0.3">
      <c r="A608" s="40"/>
      <c r="B608" s="101"/>
      <c r="C608" s="14"/>
      <c r="D608" s="14"/>
      <c r="E608" s="101"/>
      <c r="F608" s="14"/>
      <c r="G608" s="14"/>
      <c r="H608" s="101"/>
      <c r="I608" s="14"/>
      <c r="J608" s="14"/>
      <c r="K608" s="101"/>
      <c r="L608" s="14"/>
      <c r="M608" s="14"/>
      <c r="N608" s="101"/>
      <c r="O608" s="14"/>
      <c r="P608" s="14"/>
      <c r="Q608" s="32"/>
      <c r="S608" s="19"/>
    </row>
    <row r="609" spans="1:19" x14ac:dyDescent="0.3">
      <c r="A609" s="40"/>
      <c r="B609" s="101"/>
      <c r="C609" s="14"/>
      <c r="D609" s="14"/>
      <c r="E609" s="101"/>
      <c r="F609" s="14"/>
      <c r="G609" s="14"/>
      <c r="H609" s="101"/>
      <c r="I609" s="14"/>
      <c r="J609" s="14"/>
      <c r="K609" s="101"/>
      <c r="L609" s="14"/>
      <c r="M609" s="14"/>
      <c r="N609" s="101"/>
      <c r="O609" s="14"/>
      <c r="P609" s="14"/>
      <c r="Q609" s="32"/>
      <c r="S609" s="19"/>
    </row>
    <row r="610" spans="1:19" x14ac:dyDescent="0.3">
      <c r="A610" s="40"/>
      <c r="B610" s="101"/>
      <c r="C610" s="14"/>
      <c r="D610" s="14"/>
      <c r="E610" s="101"/>
      <c r="F610" s="14"/>
      <c r="G610" s="14"/>
      <c r="H610" s="101"/>
      <c r="I610" s="14"/>
      <c r="J610" s="14"/>
      <c r="K610" s="101"/>
      <c r="L610" s="14"/>
      <c r="M610" s="14"/>
      <c r="N610" s="101"/>
      <c r="O610" s="14"/>
      <c r="P610" s="14"/>
      <c r="Q610" s="32"/>
      <c r="S610" s="19"/>
    </row>
    <row r="611" spans="1:19" x14ac:dyDescent="0.3">
      <c r="A611" s="40"/>
      <c r="B611" s="101"/>
      <c r="C611" s="14"/>
      <c r="D611" s="14"/>
      <c r="E611" s="101"/>
      <c r="F611" s="14"/>
      <c r="G611" s="14"/>
      <c r="H611" s="101"/>
      <c r="I611" s="14"/>
      <c r="J611" s="14"/>
      <c r="K611" s="101"/>
      <c r="L611" s="14"/>
      <c r="M611" s="14"/>
      <c r="N611" s="101"/>
      <c r="O611" s="14"/>
      <c r="P611" s="14"/>
      <c r="Q611" s="32"/>
      <c r="S611" s="19"/>
    </row>
    <row r="612" spans="1:19" x14ac:dyDescent="0.3">
      <c r="A612" s="40"/>
      <c r="B612" s="101"/>
      <c r="C612" s="14"/>
      <c r="D612" s="14"/>
      <c r="E612" s="101"/>
      <c r="F612" s="14"/>
      <c r="G612" s="14"/>
      <c r="H612" s="101"/>
      <c r="I612" s="14"/>
      <c r="J612" s="14"/>
      <c r="K612" s="101"/>
      <c r="L612" s="14"/>
      <c r="M612" s="14"/>
      <c r="N612" s="101"/>
      <c r="O612" s="14"/>
      <c r="P612" s="14"/>
      <c r="Q612" s="32"/>
      <c r="S612" s="19"/>
    </row>
    <row r="613" spans="1:19" x14ac:dyDescent="0.3">
      <c r="A613" s="40"/>
      <c r="B613" s="101"/>
      <c r="C613" s="14"/>
      <c r="D613" s="14"/>
      <c r="E613" s="101"/>
      <c r="F613" s="14"/>
      <c r="G613" s="14"/>
      <c r="H613" s="101"/>
      <c r="I613" s="14"/>
      <c r="J613" s="14"/>
      <c r="K613" s="101"/>
      <c r="L613" s="14"/>
      <c r="M613" s="14"/>
      <c r="N613" s="101"/>
      <c r="O613" s="14"/>
      <c r="P613" s="14"/>
      <c r="Q613" s="32"/>
      <c r="S613" s="19"/>
    </row>
    <row r="614" spans="1:19" x14ac:dyDescent="0.3">
      <c r="A614" s="40"/>
      <c r="B614" s="101"/>
      <c r="C614" s="14"/>
      <c r="D614" s="14"/>
      <c r="E614" s="101"/>
      <c r="F614" s="14"/>
      <c r="G614" s="14"/>
      <c r="H614" s="101"/>
      <c r="I614" s="14"/>
      <c r="J614" s="14"/>
      <c r="K614" s="101"/>
      <c r="L614" s="14"/>
      <c r="M614" s="14"/>
      <c r="N614" s="101"/>
      <c r="O614" s="14"/>
      <c r="P614" s="14"/>
      <c r="Q614" s="32"/>
      <c r="S614" s="19"/>
    </row>
    <row r="615" spans="1:19" x14ac:dyDescent="0.3">
      <c r="A615" s="40"/>
      <c r="B615" s="101"/>
      <c r="C615" s="14"/>
      <c r="D615" s="14"/>
      <c r="E615" s="101"/>
      <c r="F615" s="14"/>
      <c r="G615" s="14"/>
      <c r="H615" s="101"/>
      <c r="I615" s="14"/>
      <c r="J615" s="14"/>
      <c r="K615" s="101"/>
      <c r="L615" s="14"/>
      <c r="M615" s="14"/>
      <c r="N615" s="101"/>
      <c r="O615" s="14"/>
      <c r="P615" s="14"/>
      <c r="Q615" s="32"/>
      <c r="S615" s="19"/>
    </row>
    <row r="616" spans="1:19" x14ac:dyDescent="0.3">
      <c r="A616" s="40"/>
      <c r="B616" s="101"/>
      <c r="C616" s="14"/>
      <c r="D616" s="14"/>
      <c r="E616" s="101"/>
      <c r="F616" s="14"/>
      <c r="G616" s="14"/>
      <c r="H616" s="101"/>
      <c r="I616" s="14"/>
      <c r="J616" s="14"/>
      <c r="K616" s="101"/>
      <c r="L616" s="14"/>
      <c r="M616" s="14"/>
      <c r="N616" s="101"/>
      <c r="O616" s="14"/>
      <c r="P616" s="14"/>
      <c r="Q616" s="32"/>
      <c r="S616" s="19"/>
    </row>
    <row r="617" spans="1:19" x14ac:dyDescent="0.3">
      <c r="A617" s="40"/>
      <c r="B617" s="101"/>
      <c r="C617" s="14"/>
      <c r="D617" s="14"/>
      <c r="E617" s="101"/>
      <c r="F617" s="14"/>
      <c r="G617" s="14"/>
      <c r="H617" s="101"/>
      <c r="I617" s="14"/>
      <c r="J617" s="14"/>
      <c r="K617" s="101"/>
      <c r="L617" s="14"/>
      <c r="M617" s="14"/>
      <c r="N617" s="101"/>
      <c r="O617" s="14"/>
      <c r="P617" s="14"/>
      <c r="Q617" s="32"/>
      <c r="S617" s="19"/>
    </row>
    <row r="618" spans="1:19" x14ac:dyDescent="0.3">
      <c r="A618" s="40"/>
      <c r="B618" s="101"/>
      <c r="C618" s="14"/>
      <c r="D618" s="14"/>
      <c r="E618" s="101"/>
      <c r="F618" s="14"/>
      <c r="G618" s="14"/>
      <c r="H618" s="101"/>
      <c r="I618" s="14"/>
      <c r="J618" s="14"/>
      <c r="K618" s="101"/>
      <c r="L618" s="14"/>
      <c r="M618" s="14"/>
      <c r="N618" s="101"/>
      <c r="O618" s="14"/>
      <c r="P618" s="14"/>
      <c r="Q618" s="32"/>
      <c r="S618" s="19"/>
    </row>
    <row r="619" spans="1:19" x14ac:dyDescent="0.3">
      <c r="A619" s="40"/>
      <c r="B619" s="101"/>
      <c r="C619" s="14"/>
      <c r="D619" s="14"/>
      <c r="E619" s="101"/>
      <c r="F619" s="14"/>
      <c r="G619" s="14"/>
      <c r="H619" s="101"/>
      <c r="I619" s="14"/>
      <c r="J619" s="14"/>
      <c r="K619" s="101"/>
      <c r="L619" s="14"/>
      <c r="M619" s="14"/>
      <c r="N619" s="101"/>
      <c r="O619" s="14"/>
      <c r="P619" s="14"/>
      <c r="Q619" s="32"/>
      <c r="S619" s="19"/>
    </row>
    <row r="620" spans="1:19" x14ac:dyDescent="0.3">
      <c r="A620" s="40"/>
      <c r="B620" s="101"/>
      <c r="C620" s="14"/>
      <c r="D620" s="14"/>
      <c r="E620" s="101"/>
      <c r="F620" s="14"/>
      <c r="G620" s="14"/>
      <c r="H620" s="101"/>
      <c r="I620" s="14"/>
      <c r="J620" s="14"/>
      <c r="K620" s="101"/>
      <c r="L620" s="14"/>
      <c r="M620" s="14"/>
      <c r="N620" s="101"/>
      <c r="O620" s="14"/>
      <c r="P620" s="14"/>
      <c r="Q620" s="32"/>
      <c r="S620" s="19"/>
    </row>
    <row r="621" spans="1:19" x14ac:dyDescent="0.3">
      <c r="A621" s="40"/>
      <c r="B621" s="101"/>
      <c r="C621" s="14"/>
      <c r="D621" s="14"/>
      <c r="E621" s="101"/>
      <c r="F621" s="14"/>
      <c r="G621" s="14"/>
      <c r="H621" s="101"/>
      <c r="I621" s="14"/>
      <c r="J621" s="14"/>
      <c r="K621" s="101"/>
      <c r="L621" s="14"/>
      <c r="M621" s="14"/>
      <c r="N621" s="101"/>
      <c r="O621" s="14"/>
      <c r="P621" s="14"/>
      <c r="Q621" s="32"/>
      <c r="S621" s="19"/>
    </row>
    <row r="622" spans="1:19" x14ac:dyDescent="0.3">
      <c r="A622" s="40"/>
      <c r="B622" s="101"/>
      <c r="C622" s="14"/>
      <c r="D622" s="14"/>
      <c r="E622" s="101"/>
      <c r="F622" s="14"/>
      <c r="G622" s="14"/>
      <c r="H622" s="101"/>
      <c r="I622" s="14"/>
      <c r="J622" s="14"/>
      <c r="K622" s="101"/>
      <c r="L622" s="14"/>
      <c r="M622" s="14"/>
      <c r="N622" s="101"/>
      <c r="O622" s="14"/>
      <c r="P622" s="14"/>
      <c r="Q622" s="32"/>
      <c r="S622" s="19"/>
    </row>
    <row r="623" spans="1:19" x14ac:dyDescent="0.3">
      <c r="A623" s="40"/>
      <c r="B623" s="101"/>
      <c r="C623" s="14"/>
      <c r="D623" s="14"/>
      <c r="E623" s="101"/>
      <c r="F623" s="14"/>
      <c r="G623" s="14"/>
      <c r="H623" s="101"/>
      <c r="I623" s="14"/>
      <c r="J623" s="14"/>
      <c r="K623" s="101"/>
      <c r="L623" s="14"/>
      <c r="M623" s="14"/>
      <c r="N623" s="101"/>
      <c r="O623" s="14"/>
      <c r="P623" s="14"/>
      <c r="Q623" s="32"/>
      <c r="S623" s="19"/>
    </row>
    <row r="624" spans="1:19" x14ac:dyDescent="0.3">
      <c r="A624" s="40"/>
      <c r="B624" s="101"/>
      <c r="C624" s="14"/>
      <c r="D624" s="14"/>
      <c r="E624" s="101"/>
      <c r="F624" s="14"/>
      <c r="G624" s="14"/>
      <c r="H624" s="101"/>
      <c r="I624" s="14"/>
      <c r="J624" s="14"/>
      <c r="K624" s="101"/>
      <c r="L624" s="14"/>
      <c r="M624" s="14"/>
      <c r="N624" s="101"/>
      <c r="O624" s="14"/>
      <c r="P624" s="14"/>
      <c r="Q624" s="32"/>
      <c r="S624" s="19"/>
    </row>
    <row r="625" spans="1:19" x14ac:dyDescent="0.3">
      <c r="A625" s="40"/>
      <c r="B625" s="101"/>
      <c r="C625" s="14"/>
      <c r="D625" s="14"/>
      <c r="E625" s="101"/>
      <c r="F625" s="14"/>
      <c r="G625" s="14"/>
      <c r="H625" s="101"/>
      <c r="I625" s="14"/>
      <c r="J625" s="14"/>
      <c r="K625" s="101"/>
      <c r="L625" s="14"/>
      <c r="M625" s="14"/>
      <c r="N625" s="101"/>
      <c r="O625" s="14"/>
      <c r="P625" s="14"/>
      <c r="Q625" s="32"/>
      <c r="S625" s="19"/>
    </row>
    <row r="626" spans="1:19" x14ac:dyDescent="0.3">
      <c r="A626" s="40"/>
      <c r="B626" s="101"/>
      <c r="C626" s="14"/>
      <c r="D626" s="14"/>
      <c r="E626" s="101"/>
      <c r="F626" s="14"/>
      <c r="G626" s="14"/>
      <c r="H626" s="101"/>
      <c r="I626" s="14"/>
      <c r="J626" s="14"/>
      <c r="K626" s="101"/>
      <c r="L626" s="14"/>
      <c r="M626" s="14"/>
      <c r="N626" s="101"/>
      <c r="O626" s="14"/>
      <c r="P626" s="14"/>
      <c r="Q626" s="32"/>
      <c r="S626" s="19"/>
    </row>
    <row r="627" spans="1:19" x14ac:dyDescent="0.3">
      <c r="A627" s="40"/>
      <c r="B627" s="101"/>
      <c r="C627" s="14"/>
      <c r="D627" s="14"/>
      <c r="E627" s="101"/>
      <c r="F627" s="14"/>
      <c r="G627" s="14"/>
      <c r="H627" s="101"/>
      <c r="I627" s="14"/>
      <c r="J627" s="14"/>
      <c r="K627" s="101"/>
      <c r="L627" s="14"/>
      <c r="M627" s="14"/>
      <c r="N627" s="101"/>
      <c r="O627" s="14"/>
      <c r="P627" s="14"/>
      <c r="Q627" s="32"/>
      <c r="S627" s="19"/>
    </row>
    <row r="628" spans="1:19" x14ac:dyDescent="0.3">
      <c r="A628" s="40"/>
      <c r="B628" s="101"/>
      <c r="C628" s="14"/>
      <c r="D628" s="14"/>
      <c r="E628" s="101"/>
      <c r="F628" s="14"/>
      <c r="G628" s="14"/>
      <c r="H628" s="101"/>
      <c r="I628" s="14"/>
      <c r="J628" s="14"/>
      <c r="K628" s="101"/>
      <c r="L628" s="14"/>
      <c r="M628" s="14"/>
      <c r="N628" s="101"/>
      <c r="O628" s="14"/>
      <c r="P628" s="14"/>
      <c r="Q628" s="32"/>
      <c r="S628" s="19"/>
    </row>
    <row r="629" spans="1:19" x14ac:dyDescent="0.3">
      <c r="A629" s="40"/>
      <c r="B629" s="101"/>
      <c r="C629" s="14"/>
      <c r="D629" s="14"/>
      <c r="E629" s="101"/>
      <c r="F629" s="14"/>
      <c r="G629" s="14"/>
      <c r="H629" s="101"/>
      <c r="I629" s="14"/>
      <c r="J629" s="14"/>
      <c r="K629" s="101"/>
      <c r="L629" s="14"/>
      <c r="M629" s="14"/>
      <c r="N629" s="101"/>
      <c r="O629" s="14"/>
      <c r="P629" s="14"/>
      <c r="Q629" s="32"/>
      <c r="S629" s="19"/>
    </row>
    <row r="630" spans="1:19" x14ac:dyDescent="0.3">
      <c r="A630" s="40"/>
      <c r="B630" s="101"/>
      <c r="C630" s="14"/>
      <c r="D630" s="14"/>
      <c r="E630" s="101"/>
      <c r="F630" s="14"/>
      <c r="G630" s="14"/>
      <c r="H630" s="101"/>
      <c r="I630" s="14"/>
      <c r="J630" s="14"/>
      <c r="K630" s="101"/>
      <c r="L630" s="14"/>
      <c r="M630" s="14"/>
      <c r="N630" s="101"/>
      <c r="O630" s="14"/>
      <c r="P630" s="14"/>
      <c r="Q630" s="32"/>
      <c r="S630" s="19"/>
    </row>
    <row r="631" spans="1:19" x14ac:dyDescent="0.3">
      <c r="A631" s="40"/>
      <c r="B631" s="101"/>
      <c r="C631" s="14"/>
      <c r="D631" s="14"/>
      <c r="E631" s="101"/>
      <c r="F631" s="14"/>
      <c r="G631" s="14"/>
      <c r="H631" s="101"/>
      <c r="I631" s="14"/>
      <c r="J631" s="14"/>
      <c r="K631" s="101"/>
      <c r="L631" s="14"/>
      <c r="M631" s="14"/>
      <c r="N631" s="101"/>
      <c r="O631" s="14"/>
      <c r="P631" s="14"/>
      <c r="Q631" s="32"/>
      <c r="S631" s="19"/>
    </row>
    <row r="632" spans="1:19" x14ac:dyDescent="0.3">
      <c r="A632" s="40"/>
      <c r="B632" s="101"/>
      <c r="C632" s="14"/>
      <c r="D632" s="14"/>
      <c r="E632" s="101"/>
      <c r="F632" s="14"/>
      <c r="G632" s="14"/>
      <c r="H632" s="101"/>
      <c r="I632" s="14"/>
      <c r="J632" s="14"/>
      <c r="K632" s="101"/>
      <c r="L632" s="14"/>
      <c r="M632" s="14"/>
      <c r="N632" s="101"/>
      <c r="O632" s="14"/>
      <c r="P632" s="14"/>
      <c r="Q632" s="32"/>
      <c r="S632" s="19"/>
    </row>
    <row r="633" spans="1:19" x14ac:dyDescent="0.3">
      <c r="A633" s="40"/>
      <c r="B633" s="101"/>
      <c r="C633" s="14"/>
      <c r="D633" s="14"/>
      <c r="E633" s="101"/>
      <c r="F633" s="14"/>
      <c r="G633" s="14"/>
      <c r="H633" s="101"/>
      <c r="I633" s="14"/>
      <c r="J633" s="14"/>
      <c r="K633" s="101"/>
      <c r="L633" s="14"/>
      <c r="M633" s="14"/>
      <c r="N633" s="101"/>
      <c r="O633" s="14"/>
      <c r="P633" s="14"/>
      <c r="Q633" s="32"/>
      <c r="S633" s="19"/>
    </row>
    <row r="634" spans="1:19" x14ac:dyDescent="0.3">
      <c r="A634" s="40"/>
      <c r="B634" s="101"/>
      <c r="C634" s="14"/>
      <c r="D634" s="14"/>
      <c r="E634" s="101"/>
      <c r="F634" s="14"/>
      <c r="G634" s="14"/>
      <c r="H634" s="101"/>
      <c r="I634" s="14"/>
      <c r="J634" s="14"/>
      <c r="K634" s="101"/>
      <c r="L634" s="14"/>
      <c r="M634" s="14"/>
      <c r="N634" s="101"/>
      <c r="O634" s="14"/>
      <c r="P634" s="14"/>
      <c r="Q634" s="32"/>
      <c r="S634" s="19"/>
    </row>
    <row r="635" spans="1:19" x14ac:dyDescent="0.3">
      <c r="A635" s="40"/>
      <c r="B635" s="101"/>
      <c r="C635" s="14"/>
      <c r="D635" s="14"/>
      <c r="E635" s="101"/>
      <c r="F635" s="14"/>
      <c r="G635" s="14"/>
      <c r="H635" s="101"/>
      <c r="I635" s="14"/>
      <c r="J635" s="14"/>
      <c r="K635" s="101"/>
      <c r="L635" s="14"/>
      <c r="M635" s="14"/>
      <c r="N635" s="101"/>
      <c r="O635" s="14"/>
      <c r="P635" s="14"/>
      <c r="Q635" s="32"/>
      <c r="S635" s="19"/>
    </row>
    <row r="636" spans="1:19" x14ac:dyDescent="0.3">
      <c r="A636" s="40"/>
      <c r="B636" s="101"/>
      <c r="C636" s="14"/>
      <c r="D636" s="14"/>
      <c r="E636" s="101"/>
      <c r="F636" s="14"/>
      <c r="G636" s="14"/>
      <c r="H636" s="101"/>
      <c r="I636" s="14"/>
      <c r="J636" s="14"/>
      <c r="K636" s="101"/>
      <c r="L636" s="14"/>
      <c r="M636" s="14"/>
      <c r="N636" s="101"/>
      <c r="O636" s="14"/>
      <c r="P636" s="14"/>
      <c r="Q636" s="32"/>
      <c r="S636" s="19"/>
    </row>
    <row r="637" spans="1:19" x14ac:dyDescent="0.3">
      <c r="A637" s="40"/>
      <c r="B637" s="101"/>
      <c r="C637" s="14"/>
      <c r="D637" s="14"/>
      <c r="E637" s="101"/>
      <c r="F637" s="14"/>
      <c r="G637" s="14"/>
      <c r="H637" s="101"/>
      <c r="I637" s="14"/>
      <c r="J637" s="14"/>
      <c r="K637" s="101"/>
      <c r="L637" s="14"/>
      <c r="M637" s="14"/>
      <c r="N637" s="101"/>
      <c r="O637" s="14"/>
      <c r="P637" s="14"/>
      <c r="Q637" s="32"/>
      <c r="S637" s="19"/>
    </row>
    <row r="638" spans="1:19" x14ac:dyDescent="0.3">
      <c r="A638" s="40"/>
      <c r="B638" s="101"/>
      <c r="C638" s="14"/>
      <c r="D638" s="14"/>
      <c r="E638" s="101"/>
      <c r="F638" s="14"/>
      <c r="G638" s="14"/>
      <c r="H638" s="101"/>
      <c r="I638" s="14"/>
      <c r="J638" s="14"/>
      <c r="K638" s="101"/>
      <c r="L638" s="14"/>
      <c r="M638" s="14"/>
      <c r="N638" s="101"/>
      <c r="O638" s="14"/>
      <c r="P638" s="14"/>
      <c r="Q638" s="32"/>
      <c r="S638" s="19"/>
    </row>
    <row r="639" spans="1:19" x14ac:dyDescent="0.3">
      <c r="A639" s="40"/>
      <c r="B639" s="101"/>
      <c r="C639" s="14"/>
      <c r="D639" s="14"/>
      <c r="E639" s="101"/>
      <c r="F639" s="14"/>
      <c r="G639" s="14"/>
      <c r="H639" s="101"/>
      <c r="I639" s="14"/>
      <c r="J639" s="14"/>
      <c r="K639" s="101"/>
      <c r="L639" s="14"/>
      <c r="M639" s="14"/>
      <c r="N639" s="101"/>
      <c r="O639" s="14"/>
      <c r="P639" s="14"/>
      <c r="Q639" s="32"/>
      <c r="S639" s="19"/>
    </row>
    <row r="640" spans="1:19" x14ac:dyDescent="0.3">
      <c r="A640" s="40"/>
      <c r="B640" s="101"/>
      <c r="C640" s="14"/>
      <c r="D640" s="14"/>
      <c r="E640" s="101"/>
      <c r="F640" s="14"/>
      <c r="G640" s="14"/>
      <c r="H640" s="101"/>
      <c r="I640" s="14"/>
      <c r="J640" s="14"/>
      <c r="K640" s="101"/>
      <c r="L640" s="14"/>
      <c r="M640" s="14"/>
      <c r="N640" s="101"/>
      <c r="O640" s="14"/>
      <c r="P640" s="14"/>
      <c r="Q640" s="32"/>
      <c r="S640" s="19"/>
    </row>
    <row r="641" spans="1:19" x14ac:dyDescent="0.3">
      <c r="A641" s="40"/>
      <c r="B641" s="101"/>
      <c r="C641" s="14"/>
      <c r="D641" s="14"/>
      <c r="E641" s="101"/>
      <c r="F641" s="14"/>
      <c r="G641" s="14"/>
      <c r="H641" s="101"/>
      <c r="I641" s="14"/>
      <c r="J641" s="14"/>
      <c r="K641" s="101"/>
      <c r="L641" s="14"/>
      <c r="M641" s="14"/>
      <c r="N641" s="101"/>
      <c r="O641" s="14"/>
      <c r="P641" s="14"/>
      <c r="Q641" s="32"/>
      <c r="S641" s="19"/>
    </row>
    <row r="642" spans="1:19" x14ac:dyDescent="0.3">
      <c r="A642" s="40"/>
      <c r="B642" s="101"/>
      <c r="C642" s="14"/>
      <c r="D642" s="14"/>
      <c r="E642" s="101"/>
      <c r="F642" s="14"/>
      <c r="G642" s="14"/>
      <c r="H642" s="101"/>
      <c r="I642" s="14"/>
      <c r="J642" s="14"/>
      <c r="K642" s="101"/>
      <c r="L642" s="14"/>
      <c r="M642" s="14"/>
      <c r="N642" s="101"/>
      <c r="O642" s="14"/>
      <c r="P642" s="14"/>
      <c r="Q642" s="32"/>
      <c r="S642" s="19"/>
    </row>
    <row r="643" spans="1:19" x14ac:dyDescent="0.3">
      <c r="A643" s="40"/>
      <c r="B643" s="101"/>
      <c r="C643" s="14"/>
      <c r="D643" s="14"/>
      <c r="E643" s="101"/>
      <c r="F643" s="14"/>
      <c r="G643" s="14"/>
      <c r="H643" s="101"/>
      <c r="I643" s="14"/>
      <c r="J643" s="14"/>
      <c r="K643" s="101"/>
      <c r="L643" s="14"/>
      <c r="M643" s="14"/>
      <c r="N643" s="101"/>
      <c r="O643" s="14"/>
      <c r="P643" s="14"/>
      <c r="Q643" s="32"/>
      <c r="S643" s="19"/>
    </row>
    <row r="644" spans="1:19" x14ac:dyDescent="0.3">
      <c r="A644" s="40"/>
      <c r="B644" s="101"/>
      <c r="C644" s="14"/>
      <c r="D644" s="14"/>
      <c r="E644" s="101"/>
      <c r="F644" s="14"/>
      <c r="G644" s="14"/>
      <c r="H644" s="101"/>
      <c r="I644" s="14"/>
      <c r="J644" s="14"/>
      <c r="K644" s="101"/>
      <c r="L644" s="14"/>
      <c r="M644" s="14"/>
      <c r="N644" s="101"/>
      <c r="O644" s="14"/>
      <c r="P644" s="14"/>
      <c r="Q644" s="32"/>
      <c r="S644" s="19"/>
    </row>
    <row r="645" spans="1:19" x14ac:dyDescent="0.3">
      <c r="A645" s="40"/>
      <c r="B645" s="101"/>
      <c r="C645" s="14"/>
      <c r="D645" s="14"/>
      <c r="E645" s="101"/>
      <c r="F645" s="14"/>
      <c r="G645" s="14"/>
      <c r="H645" s="101"/>
      <c r="I645" s="14"/>
      <c r="J645" s="14"/>
      <c r="K645" s="101"/>
      <c r="L645" s="14"/>
      <c r="M645" s="14"/>
      <c r="N645" s="101"/>
      <c r="O645" s="14"/>
      <c r="P645" s="14"/>
      <c r="Q645" s="32"/>
      <c r="S645" s="19"/>
    </row>
    <row r="646" spans="1:19" x14ac:dyDescent="0.3">
      <c r="A646" s="40"/>
      <c r="B646" s="101"/>
      <c r="C646" s="14"/>
      <c r="D646" s="14"/>
      <c r="E646" s="101"/>
      <c r="F646" s="14"/>
      <c r="G646" s="14"/>
      <c r="H646" s="101"/>
      <c r="I646" s="14"/>
      <c r="J646" s="14"/>
      <c r="K646" s="101"/>
      <c r="L646" s="14"/>
      <c r="M646" s="14"/>
      <c r="N646" s="101"/>
      <c r="O646" s="14"/>
      <c r="P646" s="14"/>
      <c r="Q646" s="32"/>
      <c r="S646" s="19"/>
    </row>
    <row r="647" spans="1:19" x14ac:dyDescent="0.3">
      <c r="A647" s="40"/>
      <c r="B647" s="101"/>
      <c r="C647" s="14"/>
      <c r="D647" s="14"/>
      <c r="E647" s="101"/>
      <c r="F647" s="14"/>
      <c r="G647" s="14"/>
      <c r="H647" s="101"/>
      <c r="I647" s="14"/>
      <c r="J647" s="14"/>
      <c r="K647" s="101"/>
      <c r="L647" s="14"/>
      <c r="M647" s="14"/>
      <c r="N647" s="101"/>
      <c r="O647" s="14"/>
      <c r="P647" s="14"/>
      <c r="Q647" s="32"/>
      <c r="S647" s="19"/>
    </row>
    <row r="648" spans="1:19" x14ac:dyDescent="0.3">
      <c r="A648" s="40"/>
      <c r="B648" s="101"/>
      <c r="C648" s="14"/>
      <c r="D648" s="14"/>
      <c r="E648" s="101"/>
      <c r="F648" s="14"/>
      <c r="G648" s="14"/>
      <c r="H648" s="101"/>
      <c r="I648" s="14"/>
      <c r="J648" s="14"/>
      <c r="K648" s="101"/>
      <c r="L648" s="14"/>
      <c r="M648" s="14"/>
      <c r="N648" s="101"/>
      <c r="O648" s="14"/>
      <c r="P648" s="14"/>
      <c r="Q648" s="32"/>
      <c r="S648" s="19"/>
    </row>
    <row r="649" spans="1:19" x14ac:dyDescent="0.3">
      <c r="A649" s="40"/>
      <c r="B649" s="101"/>
      <c r="C649" s="14"/>
      <c r="D649" s="14"/>
      <c r="E649" s="101"/>
      <c r="F649" s="14"/>
      <c r="G649" s="14"/>
      <c r="H649" s="101"/>
      <c r="I649" s="14"/>
      <c r="J649" s="14"/>
      <c r="K649" s="101"/>
      <c r="L649" s="14"/>
      <c r="M649" s="14"/>
      <c r="N649" s="101"/>
      <c r="O649" s="14"/>
      <c r="P649" s="14"/>
      <c r="Q649" s="32"/>
      <c r="S649" s="19"/>
    </row>
    <row r="650" spans="1:19" x14ac:dyDescent="0.3">
      <c r="A650" s="40"/>
      <c r="B650" s="101"/>
      <c r="C650" s="14"/>
      <c r="D650" s="14"/>
      <c r="E650" s="101"/>
      <c r="F650" s="14"/>
      <c r="G650" s="14"/>
      <c r="H650" s="101"/>
      <c r="I650" s="14"/>
      <c r="J650" s="14"/>
      <c r="K650" s="101"/>
      <c r="L650" s="14"/>
      <c r="M650" s="14"/>
      <c r="N650" s="101"/>
      <c r="O650" s="14"/>
      <c r="P650" s="14"/>
      <c r="Q650" s="32"/>
      <c r="S650" s="19"/>
    </row>
    <row r="651" spans="1:19" x14ac:dyDescent="0.3">
      <c r="A651" s="40"/>
      <c r="B651" s="101"/>
      <c r="C651" s="14"/>
      <c r="D651" s="14"/>
      <c r="E651" s="101"/>
      <c r="F651" s="14"/>
      <c r="G651" s="14"/>
      <c r="H651" s="101"/>
      <c r="I651" s="14"/>
      <c r="J651" s="14"/>
      <c r="K651" s="101"/>
      <c r="L651" s="14"/>
      <c r="M651" s="14"/>
      <c r="N651" s="101"/>
      <c r="O651" s="14"/>
      <c r="P651" s="14"/>
      <c r="Q651" s="32"/>
      <c r="S651" s="19"/>
    </row>
    <row r="652" spans="1:19" x14ac:dyDescent="0.3">
      <c r="A652" s="40"/>
      <c r="B652" s="101"/>
      <c r="C652" s="14"/>
      <c r="D652" s="14"/>
      <c r="E652" s="101"/>
      <c r="F652" s="14"/>
      <c r="G652" s="14"/>
      <c r="H652" s="101"/>
      <c r="I652" s="14"/>
      <c r="J652" s="14"/>
      <c r="K652" s="101"/>
      <c r="L652" s="14"/>
      <c r="M652" s="14"/>
      <c r="N652" s="101"/>
      <c r="O652" s="14"/>
      <c r="P652" s="14"/>
      <c r="Q652" s="32"/>
      <c r="S652" s="19"/>
    </row>
    <row r="653" spans="1:19" x14ac:dyDescent="0.3">
      <c r="A653" s="40"/>
      <c r="B653" s="101"/>
      <c r="C653" s="14"/>
      <c r="D653" s="14"/>
      <c r="E653" s="101"/>
      <c r="F653" s="14"/>
      <c r="G653" s="14"/>
      <c r="H653" s="101"/>
      <c r="I653" s="14"/>
      <c r="J653" s="14"/>
      <c r="K653" s="101"/>
      <c r="L653" s="14"/>
      <c r="M653" s="14"/>
      <c r="N653" s="101"/>
      <c r="O653" s="14"/>
      <c r="P653" s="14"/>
      <c r="Q653" s="32"/>
      <c r="S653" s="19"/>
    </row>
    <row r="654" spans="1:19" x14ac:dyDescent="0.3">
      <c r="A654" s="40"/>
      <c r="B654" s="101"/>
      <c r="C654" s="14"/>
      <c r="D654" s="14"/>
      <c r="E654" s="101"/>
      <c r="F654" s="14"/>
      <c r="G654" s="14"/>
      <c r="H654" s="101"/>
      <c r="I654" s="14"/>
      <c r="J654" s="14"/>
      <c r="K654" s="101"/>
      <c r="L654" s="14"/>
      <c r="M654" s="14"/>
      <c r="N654" s="101"/>
      <c r="O654" s="14"/>
      <c r="P654" s="14"/>
      <c r="Q654" s="32"/>
      <c r="S654" s="19"/>
    </row>
    <row r="655" spans="1:19" x14ac:dyDescent="0.3">
      <c r="A655" s="40"/>
      <c r="B655" s="101"/>
      <c r="C655" s="14"/>
      <c r="D655" s="14"/>
      <c r="E655" s="101"/>
      <c r="F655" s="14"/>
      <c r="G655" s="14"/>
      <c r="H655" s="101"/>
      <c r="I655" s="14"/>
      <c r="J655" s="14"/>
      <c r="K655" s="101"/>
      <c r="L655" s="14"/>
      <c r="M655" s="14"/>
      <c r="N655" s="101"/>
      <c r="O655" s="14"/>
      <c r="P655" s="14"/>
      <c r="Q655" s="32"/>
      <c r="S655" s="19"/>
    </row>
    <row r="656" spans="1:19" x14ac:dyDescent="0.3">
      <c r="A656" s="40"/>
      <c r="B656" s="101"/>
      <c r="C656" s="14"/>
      <c r="D656" s="14"/>
      <c r="E656" s="101"/>
      <c r="F656" s="14"/>
      <c r="G656" s="14"/>
      <c r="H656" s="101"/>
      <c r="I656" s="14"/>
      <c r="J656" s="14"/>
      <c r="K656" s="101"/>
      <c r="L656" s="14"/>
      <c r="M656" s="14"/>
      <c r="N656" s="101"/>
      <c r="O656" s="14"/>
      <c r="P656" s="14"/>
      <c r="Q656" s="32"/>
      <c r="S656" s="19"/>
    </row>
    <row r="657" spans="1:19" x14ac:dyDescent="0.3">
      <c r="A657" s="40"/>
      <c r="B657" s="101"/>
      <c r="C657" s="14"/>
      <c r="D657" s="14"/>
      <c r="E657" s="101"/>
      <c r="F657" s="14"/>
      <c r="G657" s="14"/>
      <c r="H657" s="101"/>
      <c r="I657" s="14"/>
      <c r="J657" s="14"/>
      <c r="K657" s="101"/>
      <c r="L657" s="14"/>
      <c r="M657" s="14"/>
      <c r="N657" s="101"/>
      <c r="O657" s="14"/>
      <c r="P657" s="14"/>
      <c r="Q657" s="32"/>
      <c r="S657" s="19"/>
    </row>
    <row r="658" spans="1:19" x14ac:dyDescent="0.3">
      <c r="A658" s="40"/>
      <c r="B658" s="101"/>
      <c r="C658" s="14"/>
      <c r="D658" s="14"/>
      <c r="E658" s="101"/>
      <c r="F658" s="14"/>
      <c r="G658" s="14"/>
      <c r="H658" s="101"/>
      <c r="I658" s="14"/>
      <c r="J658" s="14"/>
      <c r="K658" s="101"/>
      <c r="L658" s="14"/>
      <c r="M658" s="14"/>
      <c r="N658" s="101"/>
      <c r="O658" s="14"/>
      <c r="P658" s="14"/>
      <c r="Q658" s="32"/>
      <c r="S658" s="19"/>
    </row>
    <row r="659" spans="1:19" x14ac:dyDescent="0.3">
      <c r="A659" s="40"/>
      <c r="B659" s="101"/>
      <c r="C659" s="14"/>
      <c r="D659" s="14"/>
      <c r="E659" s="101"/>
      <c r="F659" s="14"/>
      <c r="G659" s="14"/>
      <c r="H659" s="101"/>
      <c r="I659" s="14"/>
      <c r="J659" s="14"/>
      <c r="K659" s="101"/>
      <c r="L659" s="14"/>
      <c r="M659" s="14"/>
      <c r="N659" s="101"/>
      <c r="O659" s="14"/>
      <c r="P659" s="14"/>
      <c r="Q659" s="32"/>
      <c r="S659" s="19"/>
    </row>
    <row r="660" spans="1:19" x14ac:dyDescent="0.3">
      <c r="A660" s="40"/>
      <c r="B660" s="101"/>
      <c r="C660" s="14"/>
      <c r="D660" s="14"/>
      <c r="E660" s="101"/>
      <c r="F660" s="14"/>
      <c r="G660" s="14"/>
      <c r="H660" s="101"/>
      <c r="I660" s="14"/>
      <c r="J660" s="14"/>
      <c r="K660" s="101"/>
      <c r="L660" s="14"/>
      <c r="M660" s="14"/>
      <c r="N660" s="101"/>
      <c r="O660" s="14"/>
      <c r="P660" s="14"/>
      <c r="Q660" s="32"/>
      <c r="S660" s="19"/>
    </row>
    <row r="661" spans="1:19" x14ac:dyDescent="0.3">
      <c r="A661" s="40"/>
      <c r="B661" s="101"/>
      <c r="C661" s="14"/>
      <c r="D661" s="14"/>
      <c r="E661" s="101"/>
      <c r="F661" s="14"/>
      <c r="G661" s="14"/>
      <c r="H661" s="101"/>
      <c r="I661" s="14"/>
      <c r="J661" s="14"/>
      <c r="K661" s="101"/>
      <c r="L661" s="14"/>
      <c r="M661" s="14"/>
      <c r="N661" s="101"/>
      <c r="O661" s="14"/>
      <c r="P661" s="14"/>
      <c r="Q661" s="32"/>
      <c r="S661" s="19"/>
    </row>
    <row r="662" spans="1:19" x14ac:dyDescent="0.3">
      <c r="A662" s="40"/>
      <c r="B662" s="101"/>
      <c r="C662" s="14"/>
      <c r="D662" s="14"/>
      <c r="E662" s="101"/>
      <c r="F662" s="14"/>
      <c r="G662" s="14"/>
      <c r="H662" s="101"/>
      <c r="I662" s="14"/>
      <c r="J662" s="14"/>
      <c r="K662" s="101"/>
      <c r="L662" s="14"/>
      <c r="M662" s="14"/>
      <c r="N662" s="101"/>
      <c r="O662" s="14"/>
      <c r="P662" s="14"/>
      <c r="Q662" s="32"/>
      <c r="S662" s="19"/>
    </row>
    <row r="663" spans="1:19" x14ac:dyDescent="0.3">
      <c r="A663" s="40"/>
      <c r="B663" s="101"/>
      <c r="C663" s="14"/>
      <c r="D663" s="14"/>
      <c r="E663" s="101"/>
      <c r="F663" s="14"/>
      <c r="G663" s="14"/>
      <c r="H663" s="101"/>
      <c r="I663" s="14"/>
      <c r="J663" s="14"/>
      <c r="K663" s="101"/>
      <c r="L663" s="14"/>
      <c r="M663" s="14"/>
      <c r="N663" s="101"/>
      <c r="O663" s="14"/>
      <c r="P663" s="14"/>
      <c r="Q663" s="32"/>
      <c r="S663" s="19"/>
    </row>
    <row r="664" spans="1:19" x14ac:dyDescent="0.3">
      <c r="A664" s="40"/>
      <c r="B664" s="101"/>
      <c r="C664" s="14"/>
      <c r="D664" s="14"/>
      <c r="E664" s="101"/>
      <c r="F664" s="14"/>
      <c r="G664" s="14"/>
      <c r="H664" s="101"/>
      <c r="I664" s="14"/>
      <c r="J664" s="14"/>
      <c r="K664" s="101"/>
      <c r="L664" s="14"/>
      <c r="M664" s="14"/>
      <c r="N664" s="101"/>
      <c r="O664" s="14"/>
      <c r="P664" s="14"/>
      <c r="Q664" s="32"/>
      <c r="S664" s="19"/>
    </row>
    <row r="665" spans="1:19" x14ac:dyDescent="0.3">
      <c r="A665" s="40"/>
      <c r="B665" s="101"/>
      <c r="C665" s="14"/>
      <c r="D665" s="14"/>
      <c r="E665" s="101"/>
      <c r="F665" s="14"/>
      <c r="G665" s="14"/>
      <c r="H665" s="101"/>
      <c r="I665" s="14"/>
      <c r="J665" s="14"/>
      <c r="K665" s="101"/>
      <c r="L665" s="14"/>
      <c r="M665" s="14"/>
      <c r="N665" s="101"/>
      <c r="O665" s="14"/>
      <c r="P665" s="14"/>
      <c r="Q665" s="32"/>
      <c r="S665" s="19"/>
    </row>
    <row r="666" spans="1:19" x14ac:dyDescent="0.3">
      <c r="A666" s="40"/>
      <c r="B666" s="101"/>
      <c r="C666" s="14"/>
      <c r="D666" s="14"/>
      <c r="E666" s="101"/>
      <c r="F666" s="14"/>
      <c r="G666" s="14"/>
      <c r="H666" s="101"/>
      <c r="I666" s="14"/>
      <c r="J666" s="14"/>
      <c r="K666" s="101"/>
      <c r="L666" s="14"/>
      <c r="M666" s="14"/>
      <c r="N666" s="101"/>
      <c r="O666" s="14"/>
      <c r="P666" s="14"/>
      <c r="Q666" s="32"/>
      <c r="S666" s="19"/>
    </row>
    <row r="667" spans="1:19" x14ac:dyDescent="0.3">
      <c r="A667" s="40"/>
      <c r="B667" s="101"/>
      <c r="C667" s="14"/>
      <c r="D667" s="14"/>
      <c r="E667" s="101"/>
      <c r="F667" s="14"/>
      <c r="G667" s="14"/>
      <c r="H667" s="101"/>
      <c r="I667" s="14"/>
      <c r="J667" s="14"/>
      <c r="K667" s="101"/>
      <c r="L667" s="14"/>
      <c r="M667" s="14"/>
      <c r="N667" s="101"/>
      <c r="O667" s="14"/>
      <c r="P667" s="14"/>
      <c r="Q667" s="32"/>
      <c r="S667" s="19"/>
    </row>
    <row r="668" spans="1:19" x14ac:dyDescent="0.3">
      <c r="A668" s="40"/>
      <c r="B668" s="101"/>
      <c r="C668" s="14"/>
      <c r="D668" s="14"/>
      <c r="E668" s="101"/>
      <c r="F668" s="14"/>
      <c r="G668" s="14"/>
      <c r="H668" s="101"/>
      <c r="I668" s="14"/>
      <c r="J668" s="14"/>
      <c r="K668" s="101"/>
      <c r="L668" s="14"/>
      <c r="M668" s="14"/>
      <c r="N668" s="101"/>
      <c r="O668" s="14"/>
      <c r="P668" s="14"/>
      <c r="Q668" s="32"/>
      <c r="S668" s="19"/>
    </row>
    <row r="669" spans="1:19" x14ac:dyDescent="0.3">
      <c r="A669" s="40"/>
      <c r="B669" s="101"/>
      <c r="C669" s="14"/>
      <c r="D669" s="14"/>
      <c r="E669" s="101"/>
      <c r="F669" s="14"/>
      <c r="G669" s="14"/>
      <c r="H669" s="101"/>
      <c r="I669" s="14"/>
      <c r="J669" s="14"/>
      <c r="K669" s="101"/>
      <c r="L669" s="14"/>
      <c r="M669" s="14"/>
      <c r="N669" s="101"/>
      <c r="O669" s="14"/>
      <c r="P669" s="14"/>
      <c r="Q669" s="32"/>
      <c r="S669" s="19"/>
    </row>
    <row r="670" spans="1:19" x14ac:dyDescent="0.3">
      <c r="A670" s="40"/>
      <c r="B670" s="101"/>
      <c r="C670" s="14"/>
      <c r="D670" s="14"/>
      <c r="E670" s="101"/>
      <c r="F670" s="14"/>
      <c r="G670" s="14"/>
      <c r="H670" s="101"/>
      <c r="I670" s="14"/>
      <c r="J670" s="14"/>
      <c r="K670" s="101"/>
      <c r="L670" s="14"/>
      <c r="M670" s="14"/>
      <c r="N670" s="101"/>
      <c r="O670" s="14"/>
      <c r="P670" s="14"/>
      <c r="Q670" s="32"/>
      <c r="S670" s="19"/>
    </row>
    <row r="671" spans="1:19" x14ac:dyDescent="0.3">
      <c r="A671" s="40"/>
      <c r="B671" s="101"/>
      <c r="C671" s="14"/>
      <c r="D671" s="14"/>
      <c r="E671" s="101"/>
      <c r="F671" s="14"/>
      <c r="G671" s="14"/>
      <c r="H671" s="101"/>
      <c r="I671" s="14"/>
      <c r="J671" s="14"/>
      <c r="K671" s="101"/>
      <c r="L671" s="14"/>
      <c r="M671" s="14"/>
      <c r="N671" s="101"/>
      <c r="O671" s="14"/>
      <c r="P671" s="14"/>
      <c r="Q671" s="32"/>
      <c r="S671" s="19"/>
    </row>
    <row r="672" spans="1:19" x14ac:dyDescent="0.3">
      <c r="A672" s="40"/>
      <c r="B672" s="101"/>
      <c r="C672" s="14"/>
      <c r="D672" s="14"/>
      <c r="E672" s="101"/>
      <c r="F672" s="14"/>
      <c r="G672" s="14"/>
      <c r="H672" s="101"/>
      <c r="I672" s="14"/>
      <c r="J672" s="14"/>
      <c r="K672" s="101"/>
      <c r="L672" s="14"/>
      <c r="M672" s="14"/>
      <c r="N672" s="101"/>
      <c r="O672" s="14"/>
      <c r="P672" s="14"/>
      <c r="Q672" s="32"/>
      <c r="S672" s="19"/>
    </row>
    <row r="673" spans="1:19" x14ac:dyDescent="0.3">
      <c r="A673" s="40"/>
      <c r="B673" s="101"/>
      <c r="C673" s="14"/>
      <c r="D673" s="14"/>
      <c r="E673" s="101"/>
      <c r="F673" s="14"/>
      <c r="G673" s="14"/>
      <c r="H673" s="101"/>
      <c r="I673" s="14"/>
      <c r="J673" s="14"/>
      <c r="K673" s="101"/>
      <c r="L673" s="14"/>
      <c r="M673" s="14"/>
      <c r="N673" s="101"/>
      <c r="O673" s="14"/>
      <c r="P673" s="14"/>
      <c r="Q673" s="32"/>
      <c r="S673" s="19"/>
    </row>
    <row r="674" spans="1:19" x14ac:dyDescent="0.3">
      <c r="A674" s="40"/>
      <c r="B674" s="101"/>
      <c r="C674" s="14"/>
      <c r="D674" s="14"/>
      <c r="E674" s="101"/>
      <c r="F674" s="14"/>
      <c r="G674" s="14"/>
      <c r="H674" s="101"/>
      <c r="I674" s="14"/>
      <c r="J674" s="14"/>
      <c r="K674" s="101"/>
      <c r="L674" s="14"/>
      <c r="M674" s="14"/>
      <c r="N674" s="101"/>
      <c r="O674" s="14"/>
      <c r="P674" s="14"/>
      <c r="Q674" s="32"/>
      <c r="S674" s="19"/>
    </row>
    <row r="675" spans="1:19" x14ac:dyDescent="0.3">
      <c r="A675" s="40"/>
      <c r="B675" s="101"/>
      <c r="C675" s="14"/>
      <c r="D675" s="14"/>
      <c r="E675" s="101"/>
      <c r="F675" s="14"/>
      <c r="G675" s="14"/>
      <c r="H675" s="101"/>
      <c r="I675" s="14"/>
      <c r="J675" s="14"/>
      <c r="K675" s="101"/>
      <c r="L675" s="14"/>
      <c r="M675" s="14"/>
      <c r="N675" s="101"/>
      <c r="O675" s="14"/>
      <c r="P675" s="14"/>
      <c r="Q675" s="32"/>
      <c r="S675" s="19"/>
    </row>
    <row r="676" spans="1:19" x14ac:dyDescent="0.3">
      <c r="A676" s="40"/>
      <c r="B676" s="101"/>
      <c r="C676" s="14"/>
      <c r="D676" s="14"/>
      <c r="E676" s="101"/>
      <c r="F676" s="14"/>
      <c r="G676" s="14"/>
      <c r="H676" s="101"/>
      <c r="I676" s="14"/>
      <c r="J676" s="14"/>
      <c r="K676" s="101"/>
      <c r="L676" s="14"/>
      <c r="M676" s="14"/>
      <c r="N676" s="101"/>
      <c r="O676" s="14"/>
      <c r="P676" s="14"/>
      <c r="Q676" s="32"/>
      <c r="S676" s="19"/>
    </row>
    <row r="677" spans="1:19" x14ac:dyDescent="0.3">
      <c r="A677" s="40"/>
      <c r="B677" s="101"/>
      <c r="C677" s="14"/>
      <c r="D677" s="14"/>
      <c r="E677" s="101"/>
      <c r="F677" s="14"/>
      <c r="G677" s="14"/>
      <c r="H677" s="101"/>
      <c r="I677" s="14"/>
      <c r="J677" s="14"/>
      <c r="K677" s="101"/>
      <c r="L677" s="14"/>
      <c r="M677" s="14"/>
      <c r="N677" s="101"/>
      <c r="O677" s="14"/>
      <c r="P677" s="14"/>
      <c r="Q677" s="32"/>
      <c r="S677" s="19"/>
    </row>
    <row r="678" spans="1:19" x14ac:dyDescent="0.3">
      <c r="A678" s="40"/>
      <c r="B678" s="101"/>
      <c r="C678" s="14"/>
      <c r="D678" s="14"/>
      <c r="E678" s="101"/>
      <c r="F678" s="14"/>
      <c r="G678" s="14"/>
      <c r="H678" s="101"/>
      <c r="I678" s="14"/>
      <c r="J678" s="14"/>
      <c r="K678" s="101"/>
      <c r="L678" s="14"/>
      <c r="M678" s="14"/>
      <c r="N678" s="101"/>
      <c r="O678" s="14"/>
      <c r="P678" s="14"/>
      <c r="Q678" s="32"/>
      <c r="S678" s="19"/>
    </row>
    <row r="679" spans="1:19" x14ac:dyDescent="0.3">
      <c r="A679" s="40"/>
      <c r="B679" s="101"/>
      <c r="C679" s="14"/>
      <c r="D679" s="14"/>
      <c r="E679" s="101"/>
      <c r="F679" s="14"/>
      <c r="G679" s="14"/>
      <c r="H679" s="101"/>
      <c r="I679" s="14"/>
      <c r="J679" s="14"/>
      <c r="K679" s="101"/>
      <c r="L679" s="14"/>
      <c r="M679" s="14"/>
      <c r="N679" s="101"/>
      <c r="O679" s="14"/>
      <c r="P679" s="14"/>
      <c r="Q679" s="32"/>
      <c r="S679" s="19"/>
    </row>
    <row r="680" spans="1:19" x14ac:dyDescent="0.3">
      <c r="C680" s="14" t="str">
        <f t="shared" ref="C680:C708" si="15">IF(B680="O","FRANCAIS - Orthographe",IF(B680="G","FRANCAIS - Grammaire",IF(B680="LEC","FRANCAIS - Lecture",IF(B680="LIT","FRANCAIS - Littérature",IF(B680="R","FRANCAIS - Rédaction",IF(B680="V","FRANCAIS - Vocabulaire",IF(B680="LO","FRANCAIS - Langage oral",IF(B680="LE","FRANCAIS - Lecture/Ecriture",IF(B680="CM","MATHEMATIQUES - Calcul mental",IF(B680="OGD","MATHEMATIQUES - Org. et gestion des données",IF(B680="Geom","MATHEMATIQUES - Géométrie",IF(B680="NC","MATHEMATIQUES - Nombres et calcul",IF(B680="GM","MATHEMATIQUES - Grand. et mes.",IF(B680="S","Sciences exp. et technologie",IF(B680="H","CULT. HUMANISTE - Histoire",IF(B680="Geo","CULT. HUMANISTE - Géographie",IF(B680="ICM","CULT. HUMANISTE - Inst. civ. et morale",IF(B680="EPS","Educ. phys. et sportive",IF(B680="PA","Pratiques artistiques",IF(B680="EM","PRAT. ARTIST. - Educ. musicale",IF(B680="AV","PRAT. ARTIST. - Arts visuels",IF(B680="HDA","Hist. des arts",IF(B680="DDM","DECOUV. DU MONDE",IF(B680="LV","Langue vivante",IF(B680="APC","Activ. pédag. complémentaires","")))))))))))))))))))))))))</f>
        <v/>
      </c>
      <c r="F680" s="14" t="str">
        <f t="shared" ref="F680:F681" si="16">IF(E680="O","FRANCAIS - Orthographe",IF(E680="G","FRANCAIS - Grammaire",IF(E680="LEC","FRANCAIS - Lecture",IF(E680="LIT","FRANCAIS - Littérature",IF(E680="R","FRANCAIS - Rédaction",IF(E680="V","FRANCAIS - Vocabulaire",IF(E680="LO","FRANCAIS - Langage oral",IF(E680="LE","FRANCAIS - Lecture/Ecriture",IF(E680="CM","MATHEMATIQUES - Calcul mental",IF(E680="OGD","MATHEMATIQUES - Org. et gestion des données",IF(E680="Geom","MATHEMATIQUES - Géométrie",IF(E680="NC","MATHEMATIQUES - Nombres et calcul",IF(E680="GM","MATHEMATIQUES - Grand. et mes.",IF(E680="S","Sciences exp. et technologie",IF(E680="H","CULT. HUMANISTE - Histoire",IF(E680="Geo","CULT. HUMANISTE - Géographie",IF(E680="ICM","CULT. HUMANISTE - Inst. civ. et morale",IF(E680="EPS","Educ. phys. et sportive",IF(E680="PA","Pratiques artistiques",IF(E680="EM","PRAT. ARTIST. - Educ. musicale",IF(E680="AV","PRAT. ARTIST. - Arts visuels",IF(E680="HDA","Hist. des arts",IF(E680="DDM","DECOUV. DU MONDE",IF(E680="LV","Langue vivante",IF(E680="APC","Activ. pédag. complémentaires","")))))))))))))))))))))))))</f>
        <v/>
      </c>
      <c r="I680" s="14" t="str">
        <f t="shared" ref="I680:I681" si="17">IF(H680="O","FRANCAIS - Orthographe",IF(H680="G","FRANCAIS - Grammaire",IF(H680="LEC","FRANCAIS - Lecture",IF(H680="LIT","FRANCAIS - Littérature",IF(H680="R","FRANCAIS - Rédaction",IF(H680="V","FRANCAIS - Vocabulaire",IF(H680="LO","FRANCAIS - Langage oral",IF(H680="LE","FRANCAIS - Lecture/Ecriture",IF(H680="CM","MATHEMATIQUES - Calcul mental",IF(H680="OGD","MATHEMATIQUES - Org. et gestion des données",IF(H680="Geom","MATHEMATIQUES - Géométrie",IF(H680="NC","MATHEMATIQUES - Nombres et calcul",IF(H680="GM","MATHEMATIQUES - Grand. et mes.",IF(H680="S","Sciences exp. et technologie",IF(H680="H","CULT. HUMANISTE - Histoire",IF(H680="Geo","CULT. HUMANISTE - Géographie",IF(H680="ICM","CULT. HUMANISTE - Inst. civ. et morale",IF(H680="EPS","Educ. phys. et sportive",IF(H680="PA","Pratiques artistiques",IF(H680="EM","PRAT. ARTIST. - Educ. musicale",IF(H680="AV","PRAT. ARTIST. - Arts visuels",IF(H680="HDA","Hist. des arts",IF(H680="DDM","DECOUV. DU MONDE",IF(H680="LV","Langue vivante",IF(H680="APC","Activ. pédag. complémentaires","")))))))))))))))))))))))))</f>
        <v/>
      </c>
      <c r="L680" s="14" t="str">
        <f t="shared" ref="L680:L681" si="18">IF(K680="O","FRANCAIS - Orthographe",IF(K680="G","FRANCAIS - Grammaire",IF(K680="LEC","FRANCAIS - Lecture",IF(K680="LIT","FRANCAIS - Littérature",IF(K680="R","FRANCAIS - Rédaction",IF(K680="V","FRANCAIS - Vocabulaire",IF(K680="LO","FRANCAIS - Langage oral",IF(K680="LE","FRANCAIS - Lecture/Ecriture",IF(K680="CM","MATHEMATIQUES - Calcul mental",IF(K680="OGD","MATHEMATIQUES - Org. et gestion des données",IF(K680="Geom","MATHEMATIQUES - Géométrie",IF(K680="NC","MATHEMATIQUES - Nombres et calcul",IF(K680="GM","MATHEMATIQUES - Grand. et mes.",IF(K680="S","Sciences exp. et technologie",IF(K680="H","CULT. HUMANISTE - Histoire",IF(K680="Geo","CULT. HUMANISTE - Géographie",IF(K680="ICM","CULT. HUMANISTE - Inst. civ. et morale",IF(K680="EPS","Educ. phys. et sportive",IF(K680="PA","Pratiques artistiques",IF(K680="EM","PRAT. ARTIST. - Educ. musicale",IF(K680="AV","PRAT. ARTIST. - Arts visuels",IF(K680="HDA","Hist. des arts",IF(K680="DDM","DECOUV. DU MONDE",IF(K680="LV","Langue vivante",IF(K680="APC","Activ. pédag. complémentaires","")))))))))))))))))))))))))</f>
        <v/>
      </c>
      <c r="O680" s="14" t="str">
        <f t="shared" ref="O680:O681" si="19">IF(N680="O","FRANCAIS - Orthographe",IF(N680="G","FRANCAIS - Grammaire",IF(N680="LEC","FRANCAIS - Lecture",IF(N680="LIT","FRANCAIS - Littérature",IF(N680="R","FRANCAIS - Rédaction",IF(N680="V","FRANCAIS - Vocabulaire",IF(N680="LO","FRANCAIS - Langage oral",IF(N680="LE","FRANCAIS - Lecture/Ecriture",IF(N680="CM","MATHEMATIQUES - Calcul mental",IF(N680="OGD","MATHEMATIQUES - Org. et gestion des données",IF(N680="Geom","MATHEMATIQUES - Géométrie",IF(N680="NC","MATHEMATIQUES - Nombres et calcul",IF(N680="GM","MATHEMATIQUES - Grand. et mes.",IF(N680="S","Sciences exp. et technologie",IF(N680="H","CULT. HUMANISTE - Histoire",IF(N680="Geo","CULT. HUMANISTE - Géographie",IF(N680="ICM","CULT. HUMANISTE - Inst. civ. et morale",IF(N680="EPS","Educ. phys. et sportive",IF(N680="PA","Pratiques artistiques",IF(N680="EM","PRAT. ARTIST. - Educ. musicale",IF(N680="AV","PRAT. ARTIST. - Arts visuels",IF(N680="HDA","Hist. des arts",IF(N680="DDM","DECOUV. DU MONDE",IF(N680="LV","Langue vivante",IF(N680="APC","Activ. pédag. complémentaires","")))))))))))))))))))))))))</f>
        <v/>
      </c>
    </row>
    <row r="681" spans="1:19" x14ac:dyDescent="0.3">
      <c r="C681" s="14" t="str">
        <f t="shared" si="15"/>
        <v/>
      </c>
      <c r="F681" s="14" t="str">
        <f t="shared" si="16"/>
        <v/>
      </c>
      <c r="I681" s="14" t="str">
        <f t="shared" si="17"/>
        <v/>
      </c>
      <c r="L681" s="14" t="str">
        <f t="shared" si="18"/>
        <v/>
      </c>
      <c r="O681" s="14" t="str">
        <f t="shared" si="19"/>
        <v/>
      </c>
    </row>
    <row r="682" spans="1:19" x14ac:dyDescent="0.3">
      <c r="C682" s="14" t="str">
        <f t="shared" si="15"/>
        <v/>
      </c>
      <c r="F682" s="14" t="str">
        <f t="shared" ref="F682:F733" si="20">IF(E682="O","FRANCAIS - Orthographe",IF(E682="G","FRANCAIS - Grammaire",IF(E682="LEC","FRANCAIS - Lecture",IF(E682="LIT","FRANCAIS - Littérature",IF(E682="R","FRANCAIS - Rédaction",IF(E682="V","FRANCAIS - Vocabulaire",IF(E682="LO","FRANCAIS - Langage oral",IF(E682="LE","FRANCAIS - Lecture/Ecriture",IF(E682="CM","MATHEMATIQUES - Calcul mental",IF(E682="OGD","MATHEMATIQUES - Org. et gestion des données",IF(E682="Geom","MATHEMATIQUES - Géométrie",IF(E682="NC","MATHEMATIQUES - Nombres et calcul",IF(E682="GM","MATHEMATIQUES - Grand. et mes.",IF(E682="S","Sciences exp. et technologie",IF(E682="H","CULT. HUMANISTE - Histoire",IF(E682="Geo","CULT. HUMANISTE - Géographie",IF(E682="ICM","CULT. HUMANISTE - Inst. civ. et morale",IF(E682="EPS","Educ. phys. et sportive",IF(E682="PA","Pratiques artistiques",IF(E682="EM","PRAT. ARTIST. - Educ. musicale",IF(E682="AV","PRAT. ARTIST. - Arts visuels",IF(E682="HDA","Hist. des arts",IF(E682="DDM","DECOUV. DU MONDE",IF(E682="LV","Langue vivante",IF(E682="APC","Activ. pédag. complémentaires","")))))))))))))))))))))))))</f>
        <v/>
      </c>
      <c r="I682" s="14" t="str">
        <f t="shared" ref="I682:I733" si="21">IF(H682="O","FRANCAIS - Orthographe",IF(H682="G","FRANCAIS - Grammaire",IF(H682="LEC","FRANCAIS - Lecture",IF(H682="LIT","FRANCAIS - Littérature",IF(H682="R","FRANCAIS - Rédaction",IF(H682="V","FRANCAIS - Vocabulaire",IF(H682="LO","FRANCAIS - Langage oral",IF(H682="LE","FRANCAIS - Lecture/Ecriture",IF(H682="CM","MATHEMATIQUES - Calcul mental",IF(H682="OGD","MATHEMATIQUES - Org. et gestion des données",IF(H682="Geom","MATHEMATIQUES - Géométrie",IF(H682="NC","MATHEMATIQUES - Nombres et calcul",IF(H682="GM","MATHEMATIQUES - Grand. et mes.",IF(H682="S","Sciences exp. et technologie",IF(H682="H","CULT. HUMANISTE - Histoire",IF(H682="Geo","CULT. HUMANISTE - Géographie",IF(H682="ICM","CULT. HUMANISTE - Inst. civ. et morale",IF(H682="EPS","Educ. phys. et sportive",IF(H682="PA","Pratiques artistiques",IF(H682="EM","PRAT. ARTIST. - Educ. musicale",IF(H682="AV","PRAT. ARTIST. - Arts visuels",IF(H682="HDA","Hist. des arts",IF(H682="DDM","DECOUV. DU MONDE",IF(H682="LV","Langue vivante",IF(H682="APC","Activ. pédag. complémentaires","")))))))))))))))))))))))))</f>
        <v/>
      </c>
      <c r="L682" s="14" t="str">
        <f t="shared" ref="L682:L733" si="22">IF(K682="O","FRANCAIS - Orthographe",IF(K682="G","FRANCAIS - Grammaire",IF(K682="LEC","FRANCAIS - Lecture",IF(K682="LIT","FRANCAIS - Littérature",IF(K682="R","FRANCAIS - Rédaction",IF(K682="V","FRANCAIS - Vocabulaire",IF(K682="LO","FRANCAIS - Langage oral",IF(K682="LE","FRANCAIS - Lecture/Ecriture",IF(K682="CM","MATHEMATIQUES - Calcul mental",IF(K682="OGD","MATHEMATIQUES - Org. et gestion des données",IF(K682="Geom","MATHEMATIQUES - Géométrie",IF(K682="NC","MATHEMATIQUES - Nombres et calcul",IF(K682="GM","MATHEMATIQUES - Grand. et mes.",IF(K682="S","Sciences exp. et technologie",IF(K682="H","CULT. HUMANISTE - Histoire",IF(K682="Geo","CULT. HUMANISTE - Géographie",IF(K682="ICM","CULT. HUMANISTE - Inst. civ. et morale",IF(K682="EPS","Educ. phys. et sportive",IF(K682="PA","Pratiques artistiques",IF(K682="EM","PRAT. ARTIST. - Educ. musicale",IF(K682="AV","PRAT. ARTIST. - Arts visuels",IF(K682="HDA","Hist. des arts",IF(K682="DDM","DECOUV. DU MONDE",IF(K682="LV","Langue vivante",IF(K682="APC","Activ. pédag. complémentaires","")))))))))))))))))))))))))</f>
        <v/>
      </c>
      <c r="O682" s="14" t="str">
        <f t="shared" ref="O682:O733" si="23">IF(N682="O","FRANCAIS - Orthographe",IF(N682="G","FRANCAIS - Grammaire",IF(N682="LEC","FRANCAIS - Lecture",IF(N682="LIT","FRANCAIS - Littérature",IF(N682="R","FRANCAIS - Rédaction",IF(N682="V","FRANCAIS - Vocabulaire",IF(N682="LO","FRANCAIS - Langage oral",IF(N682="LE","FRANCAIS - Lecture/Ecriture",IF(N682="CM","MATHEMATIQUES - Calcul mental",IF(N682="OGD","MATHEMATIQUES - Org. et gestion des données",IF(N682="Geom","MATHEMATIQUES - Géométrie",IF(N682="NC","MATHEMATIQUES - Nombres et calcul",IF(N682="GM","MATHEMATIQUES - Grand. et mes.",IF(N682="S","Sciences exp. et technologie",IF(N682="H","CULT. HUMANISTE - Histoire",IF(N682="Geo","CULT. HUMANISTE - Géographie",IF(N682="ICM","CULT. HUMANISTE - Inst. civ. et morale",IF(N682="EPS","Educ. phys. et sportive",IF(N682="PA","Pratiques artistiques",IF(N682="EM","PRAT. ARTIST. - Educ. musicale",IF(N682="AV","PRAT. ARTIST. - Arts visuels",IF(N682="HDA","Hist. des arts",IF(N682="DDM","DECOUV. DU MONDE",IF(N682="LV","Langue vivante",IF(N682="APC","Activ. pédag. complémentaires","")))))))))))))))))))))))))</f>
        <v/>
      </c>
    </row>
    <row r="683" spans="1:19" x14ac:dyDescent="0.3">
      <c r="C683" s="14" t="str">
        <f t="shared" si="15"/>
        <v/>
      </c>
      <c r="F683" s="14" t="str">
        <f t="shared" si="20"/>
        <v/>
      </c>
      <c r="I683" s="14" t="str">
        <f t="shared" si="21"/>
        <v/>
      </c>
      <c r="L683" s="14" t="str">
        <f t="shared" si="22"/>
        <v/>
      </c>
      <c r="O683" s="14" t="str">
        <f t="shared" si="23"/>
        <v/>
      </c>
    </row>
    <row r="684" spans="1:19" x14ac:dyDescent="0.3">
      <c r="C684" s="14" t="str">
        <f t="shared" si="15"/>
        <v/>
      </c>
      <c r="F684" s="14" t="str">
        <f t="shared" si="20"/>
        <v/>
      </c>
      <c r="I684" s="14" t="str">
        <f t="shared" si="21"/>
        <v/>
      </c>
      <c r="L684" s="14" t="str">
        <f t="shared" si="22"/>
        <v/>
      </c>
      <c r="O684" s="14" t="str">
        <f t="shared" si="23"/>
        <v/>
      </c>
    </row>
    <row r="685" spans="1:19" x14ac:dyDescent="0.3">
      <c r="C685" s="14" t="str">
        <f t="shared" si="15"/>
        <v/>
      </c>
      <c r="F685" s="14" t="str">
        <f t="shared" si="20"/>
        <v/>
      </c>
      <c r="I685" s="14" t="str">
        <f t="shared" si="21"/>
        <v/>
      </c>
      <c r="L685" s="14" t="str">
        <f t="shared" si="22"/>
        <v/>
      </c>
      <c r="O685" s="14" t="str">
        <f t="shared" si="23"/>
        <v/>
      </c>
    </row>
    <row r="686" spans="1:19" x14ac:dyDescent="0.3">
      <c r="C686" s="14" t="str">
        <f t="shared" si="15"/>
        <v/>
      </c>
      <c r="F686" s="14" t="str">
        <f t="shared" si="20"/>
        <v/>
      </c>
      <c r="I686" s="14" t="str">
        <f t="shared" si="21"/>
        <v/>
      </c>
      <c r="L686" s="14" t="str">
        <f t="shared" si="22"/>
        <v/>
      </c>
      <c r="O686" s="14" t="str">
        <f t="shared" si="23"/>
        <v/>
      </c>
    </row>
    <row r="687" spans="1:19" x14ac:dyDescent="0.3">
      <c r="C687" s="14" t="str">
        <f t="shared" si="15"/>
        <v/>
      </c>
      <c r="F687" s="14" t="str">
        <f t="shared" si="20"/>
        <v/>
      </c>
      <c r="I687" s="14" t="str">
        <f t="shared" si="21"/>
        <v/>
      </c>
      <c r="L687" s="14" t="str">
        <f t="shared" si="22"/>
        <v/>
      </c>
      <c r="O687" s="14" t="str">
        <f t="shared" si="23"/>
        <v/>
      </c>
    </row>
    <row r="688" spans="1:19" x14ac:dyDescent="0.3">
      <c r="C688" s="14" t="str">
        <f t="shared" si="15"/>
        <v/>
      </c>
      <c r="F688" s="14" t="str">
        <f t="shared" si="20"/>
        <v/>
      </c>
      <c r="I688" s="14" t="str">
        <f t="shared" si="21"/>
        <v/>
      </c>
      <c r="L688" s="14" t="str">
        <f t="shared" si="22"/>
        <v/>
      </c>
      <c r="O688" s="14" t="str">
        <f t="shared" si="23"/>
        <v/>
      </c>
    </row>
    <row r="689" spans="3:15" x14ac:dyDescent="0.3">
      <c r="C689" s="14" t="str">
        <f t="shared" si="15"/>
        <v/>
      </c>
      <c r="F689" s="14" t="str">
        <f t="shared" si="20"/>
        <v/>
      </c>
      <c r="I689" s="14" t="str">
        <f t="shared" si="21"/>
        <v/>
      </c>
      <c r="L689" s="14" t="str">
        <f t="shared" si="22"/>
        <v/>
      </c>
      <c r="O689" s="14" t="str">
        <f t="shared" si="23"/>
        <v/>
      </c>
    </row>
    <row r="690" spans="3:15" x14ac:dyDescent="0.3">
      <c r="C690" s="14" t="str">
        <f t="shared" si="15"/>
        <v/>
      </c>
      <c r="F690" s="14" t="str">
        <f t="shared" si="20"/>
        <v/>
      </c>
      <c r="I690" s="14" t="str">
        <f t="shared" si="21"/>
        <v/>
      </c>
      <c r="L690" s="14" t="str">
        <f t="shared" si="22"/>
        <v/>
      </c>
      <c r="O690" s="14" t="str">
        <f t="shared" si="23"/>
        <v/>
      </c>
    </row>
    <row r="691" spans="3:15" x14ac:dyDescent="0.3">
      <c r="C691" s="14" t="str">
        <f t="shared" si="15"/>
        <v/>
      </c>
      <c r="F691" s="14" t="str">
        <f t="shared" si="20"/>
        <v/>
      </c>
      <c r="I691" s="14" t="str">
        <f t="shared" si="21"/>
        <v/>
      </c>
      <c r="L691" s="14" t="str">
        <f t="shared" si="22"/>
        <v/>
      </c>
      <c r="O691" s="14" t="str">
        <f t="shared" si="23"/>
        <v/>
      </c>
    </row>
    <row r="692" spans="3:15" x14ac:dyDescent="0.3">
      <c r="C692" s="14" t="str">
        <f t="shared" si="15"/>
        <v/>
      </c>
      <c r="F692" s="14" t="str">
        <f t="shared" si="20"/>
        <v/>
      </c>
      <c r="I692" s="14" t="str">
        <f t="shared" si="21"/>
        <v/>
      </c>
      <c r="L692" s="14" t="str">
        <f t="shared" si="22"/>
        <v/>
      </c>
      <c r="O692" s="14" t="str">
        <f t="shared" si="23"/>
        <v/>
      </c>
    </row>
    <row r="693" spans="3:15" x14ac:dyDescent="0.3">
      <c r="C693" s="14" t="str">
        <f t="shared" si="15"/>
        <v/>
      </c>
      <c r="F693" s="14" t="str">
        <f t="shared" si="20"/>
        <v/>
      </c>
      <c r="I693" s="14" t="str">
        <f t="shared" si="21"/>
        <v/>
      </c>
      <c r="L693" s="14" t="str">
        <f t="shared" si="22"/>
        <v/>
      </c>
      <c r="O693" s="14" t="str">
        <f t="shared" si="23"/>
        <v/>
      </c>
    </row>
    <row r="694" spans="3:15" x14ac:dyDescent="0.3">
      <c r="C694" s="14" t="str">
        <f t="shared" si="15"/>
        <v/>
      </c>
      <c r="F694" s="14" t="str">
        <f t="shared" si="20"/>
        <v/>
      </c>
      <c r="I694" s="14" t="str">
        <f t="shared" si="21"/>
        <v/>
      </c>
      <c r="L694" s="14" t="str">
        <f t="shared" si="22"/>
        <v/>
      </c>
      <c r="O694" s="14" t="str">
        <f t="shared" si="23"/>
        <v/>
      </c>
    </row>
    <row r="695" spans="3:15" x14ac:dyDescent="0.3">
      <c r="C695" s="14" t="str">
        <f t="shared" si="15"/>
        <v/>
      </c>
      <c r="F695" s="14" t="str">
        <f t="shared" si="20"/>
        <v/>
      </c>
      <c r="I695" s="14" t="str">
        <f t="shared" si="21"/>
        <v/>
      </c>
      <c r="L695" s="14" t="str">
        <f t="shared" si="22"/>
        <v/>
      </c>
      <c r="O695" s="14" t="str">
        <f t="shared" si="23"/>
        <v/>
      </c>
    </row>
    <row r="696" spans="3:15" x14ac:dyDescent="0.3">
      <c r="C696" s="14" t="str">
        <f t="shared" si="15"/>
        <v/>
      </c>
      <c r="F696" s="14" t="str">
        <f t="shared" si="20"/>
        <v/>
      </c>
      <c r="I696" s="14" t="str">
        <f t="shared" si="21"/>
        <v/>
      </c>
      <c r="L696" s="14" t="str">
        <f t="shared" si="22"/>
        <v/>
      </c>
      <c r="O696" s="14" t="str">
        <f t="shared" si="23"/>
        <v/>
      </c>
    </row>
    <row r="697" spans="3:15" x14ac:dyDescent="0.3">
      <c r="C697" s="14" t="str">
        <f t="shared" si="15"/>
        <v/>
      </c>
      <c r="F697" s="14" t="str">
        <f t="shared" si="20"/>
        <v/>
      </c>
      <c r="I697" s="14" t="str">
        <f t="shared" si="21"/>
        <v/>
      </c>
      <c r="L697" s="14" t="str">
        <f t="shared" si="22"/>
        <v/>
      </c>
      <c r="O697" s="14" t="str">
        <f t="shared" si="23"/>
        <v/>
      </c>
    </row>
    <row r="698" spans="3:15" x14ac:dyDescent="0.3">
      <c r="C698" s="14" t="str">
        <f t="shared" si="15"/>
        <v/>
      </c>
      <c r="F698" s="14" t="str">
        <f t="shared" si="20"/>
        <v/>
      </c>
      <c r="I698" s="14" t="str">
        <f t="shared" si="21"/>
        <v/>
      </c>
      <c r="L698" s="14" t="str">
        <f t="shared" si="22"/>
        <v/>
      </c>
      <c r="O698" s="14" t="str">
        <f t="shared" si="23"/>
        <v/>
      </c>
    </row>
    <row r="699" spans="3:15" x14ac:dyDescent="0.3">
      <c r="C699" s="14" t="str">
        <f t="shared" si="15"/>
        <v/>
      </c>
      <c r="F699" s="14" t="str">
        <f t="shared" si="20"/>
        <v/>
      </c>
      <c r="I699" s="14" t="str">
        <f t="shared" si="21"/>
        <v/>
      </c>
      <c r="L699" s="14" t="str">
        <f t="shared" si="22"/>
        <v/>
      </c>
      <c r="O699" s="14" t="str">
        <f t="shared" si="23"/>
        <v/>
      </c>
    </row>
    <row r="700" spans="3:15" x14ac:dyDescent="0.3">
      <c r="C700" s="14" t="str">
        <f t="shared" si="15"/>
        <v/>
      </c>
      <c r="F700" s="14" t="str">
        <f t="shared" si="20"/>
        <v/>
      </c>
      <c r="I700" s="14" t="str">
        <f t="shared" si="21"/>
        <v/>
      </c>
      <c r="L700" s="14" t="str">
        <f t="shared" si="22"/>
        <v/>
      </c>
      <c r="O700" s="14" t="str">
        <f t="shared" si="23"/>
        <v/>
      </c>
    </row>
    <row r="701" spans="3:15" x14ac:dyDescent="0.3">
      <c r="C701" s="14" t="str">
        <f t="shared" si="15"/>
        <v/>
      </c>
      <c r="F701" s="14" t="str">
        <f t="shared" si="20"/>
        <v/>
      </c>
      <c r="I701" s="14" t="str">
        <f t="shared" si="21"/>
        <v/>
      </c>
      <c r="L701" s="14" t="str">
        <f t="shared" si="22"/>
        <v/>
      </c>
      <c r="O701" s="14" t="str">
        <f t="shared" si="23"/>
        <v/>
      </c>
    </row>
    <row r="702" spans="3:15" x14ac:dyDescent="0.3">
      <c r="C702" s="14" t="str">
        <f t="shared" si="15"/>
        <v/>
      </c>
      <c r="F702" s="14" t="str">
        <f t="shared" si="20"/>
        <v/>
      </c>
      <c r="I702" s="14" t="str">
        <f t="shared" si="21"/>
        <v/>
      </c>
      <c r="L702" s="14" t="str">
        <f t="shared" si="22"/>
        <v/>
      </c>
      <c r="O702" s="14" t="str">
        <f t="shared" si="23"/>
        <v/>
      </c>
    </row>
    <row r="703" spans="3:15" x14ac:dyDescent="0.3">
      <c r="C703" s="14" t="str">
        <f t="shared" si="15"/>
        <v/>
      </c>
      <c r="F703" s="14" t="str">
        <f t="shared" si="20"/>
        <v/>
      </c>
      <c r="I703" s="14" t="str">
        <f t="shared" si="21"/>
        <v/>
      </c>
      <c r="L703" s="14" t="str">
        <f t="shared" si="22"/>
        <v/>
      </c>
      <c r="O703" s="14" t="str">
        <f t="shared" si="23"/>
        <v/>
      </c>
    </row>
    <row r="704" spans="3:15" x14ac:dyDescent="0.3">
      <c r="C704" s="14" t="str">
        <f t="shared" si="15"/>
        <v/>
      </c>
      <c r="F704" s="14" t="str">
        <f t="shared" si="20"/>
        <v/>
      </c>
      <c r="I704" s="14" t="str">
        <f t="shared" si="21"/>
        <v/>
      </c>
      <c r="L704" s="14" t="str">
        <f t="shared" si="22"/>
        <v/>
      </c>
      <c r="O704" s="14" t="str">
        <f t="shared" si="23"/>
        <v/>
      </c>
    </row>
    <row r="705" spans="3:15" x14ac:dyDescent="0.3">
      <c r="C705" s="14" t="str">
        <f t="shared" si="15"/>
        <v/>
      </c>
      <c r="F705" s="14" t="str">
        <f t="shared" si="20"/>
        <v/>
      </c>
      <c r="I705" s="14" t="str">
        <f t="shared" si="21"/>
        <v/>
      </c>
      <c r="L705" s="14" t="str">
        <f t="shared" si="22"/>
        <v/>
      </c>
      <c r="O705" s="14" t="str">
        <f t="shared" si="23"/>
        <v/>
      </c>
    </row>
    <row r="706" spans="3:15" x14ac:dyDescent="0.3">
      <c r="C706" s="14" t="str">
        <f t="shared" si="15"/>
        <v/>
      </c>
      <c r="F706" s="14" t="str">
        <f t="shared" si="20"/>
        <v/>
      </c>
      <c r="I706" s="14" t="str">
        <f t="shared" si="21"/>
        <v/>
      </c>
      <c r="L706" s="14" t="str">
        <f t="shared" si="22"/>
        <v/>
      </c>
      <c r="O706" s="14" t="str">
        <f t="shared" si="23"/>
        <v/>
      </c>
    </row>
    <row r="707" spans="3:15" x14ac:dyDescent="0.3">
      <c r="C707" s="14" t="str">
        <f t="shared" si="15"/>
        <v/>
      </c>
      <c r="F707" s="14" t="str">
        <f t="shared" si="20"/>
        <v/>
      </c>
      <c r="I707" s="14" t="str">
        <f t="shared" si="21"/>
        <v/>
      </c>
      <c r="L707" s="14" t="str">
        <f t="shared" si="22"/>
        <v/>
      </c>
      <c r="O707" s="14" t="str">
        <f t="shared" si="23"/>
        <v/>
      </c>
    </row>
    <row r="708" spans="3:15" x14ac:dyDescent="0.3">
      <c r="C708" s="14" t="str">
        <f t="shared" si="15"/>
        <v/>
      </c>
      <c r="F708" s="14" t="str">
        <f t="shared" si="20"/>
        <v/>
      </c>
      <c r="I708" s="14" t="str">
        <f t="shared" si="21"/>
        <v/>
      </c>
      <c r="L708" s="14" t="str">
        <f t="shared" si="22"/>
        <v/>
      </c>
      <c r="O708" s="14" t="str">
        <f t="shared" si="23"/>
        <v/>
      </c>
    </row>
    <row r="709" spans="3:15" x14ac:dyDescent="0.3">
      <c r="C709" s="14" t="str">
        <f t="shared" ref="C709:C733" si="24">IF(B709="O","FRANCAIS - Orthographe",IF(B709="G","FRANCAIS - Grammaire",IF(B709="LEC","FRANCAIS - Lecture",IF(B709="LIT","FRANCAIS - Littérature",IF(B709="R","FRANCAIS - Rédaction",IF(B709="V","FRANCAIS - Vocabulaire",IF(B709="LO","FRANCAIS - Langage oral",IF(B709="LE","FRANCAIS - Lecture/Ecriture",IF(B709="CM","MATHEMATIQUES - Calcul mental",IF(B709="OGD","MATHEMATIQUES - Org. et gestion des données",IF(B709="Geom","MATHEMATIQUES - Géométrie",IF(B709="NC","MATHEMATIQUES - Nombres et calcul",IF(B709="GM","MATHEMATIQUES - Grand. et mes.",IF(B709="S","Sciences exp. et technologie",IF(B709="H","CULT. HUMANISTE - Histoire",IF(B709="Geo","CULT. HUMANISTE - Géographie",IF(B709="ICM","CULT. HUMANISTE - Inst. civ. et morale",IF(B709="EPS","Educ. phys. et sportive",IF(B709="PA","Pratiques artistiques",IF(B709="EM","PRAT. ARTIST. - Educ. musicale",IF(B709="AV","PRAT. ARTIST. - Arts visuels",IF(B709="HDA","Hist. des arts",IF(B709="DDM","DECOUV. DU MONDE",IF(B709="LV","Langue vivante",IF(B709="APC","Activ. pédag. complémentaires","")))))))))))))))))))))))))</f>
        <v/>
      </c>
      <c r="F709" s="14" t="str">
        <f t="shared" si="20"/>
        <v/>
      </c>
      <c r="I709" s="14" t="str">
        <f t="shared" si="21"/>
        <v/>
      </c>
      <c r="L709" s="14" t="str">
        <f t="shared" si="22"/>
        <v/>
      </c>
      <c r="O709" s="14" t="str">
        <f t="shared" si="23"/>
        <v/>
      </c>
    </row>
    <row r="710" spans="3:15" x14ac:dyDescent="0.3">
      <c r="C710" s="14" t="str">
        <f t="shared" si="24"/>
        <v/>
      </c>
      <c r="F710" s="14" t="str">
        <f t="shared" si="20"/>
        <v/>
      </c>
      <c r="I710" s="14" t="str">
        <f t="shared" si="21"/>
        <v/>
      </c>
      <c r="L710" s="14" t="str">
        <f t="shared" si="22"/>
        <v/>
      </c>
      <c r="O710" s="14" t="str">
        <f t="shared" si="23"/>
        <v/>
      </c>
    </row>
    <row r="711" spans="3:15" x14ac:dyDescent="0.3">
      <c r="C711" s="14" t="str">
        <f t="shared" si="24"/>
        <v/>
      </c>
      <c r="F711" s="14" t="str">
        <f t="shared" si="20"/>
        <v/>
      </c>
      <c r="I711" s="14" t="str">
        <f t="shared" si="21"/>
        <v/>
      </c>
      <c r="L711" s="14" t="str">
        <f t="shared" si="22"/>
        <v/>
      </c>
      <c r="O711" s="14" t="str">
        <f t="shared" si="23"/>
        <v/>
      </c>
    </row>
    <row r="712" spans="3:15" x14ac:dyDescent="0.3">
      <c r="C712" s="14" t="str">
        <f t="shared" si="24"/>
        <v/>
      </c>
      <c r="F712" s="14" t="str">
        <f t="shared" si="20"/>
        <v/>
      </c>
      <c r="I712" s="14" t="str">
        <f t="shared" si="21"/>
        <v/>
      </c>
      <c r="L712" s="14" t="str">
        <f t="shared" si="22"/>
        <v/>
      </c>
      <c r="O712" s="14" t="str">
        <f t="shared" si="23"/>
        <v/>
      </c>
    </row>
    <row r="713" spans="3:15" x14ac:dyDescent="0.3">
      <c r="C713" s="14" t="str">
        <f t="shared" si="24"/>
        <v/>
      </c>
      <c r="F713" s="14" t="str">
        <f t="shared" si="20"/>
        <v/>
      </c>
      <c r="I713" s="14" t="str">
        <f t="shared" si="21"/>
        <v/>
      </c>
      <c r="L713" s="14" t="str">
        <f t="shared" si="22"/>
        <v/>
      </c>
      <c r="O713" s="14" t="str">
        <f t="shared" si="23"/>
        <v/>
      </c>
    </row>
    <row r="714" spans="3:15" x14ac:dyDescent="0.3">
      <c r="C714" s="14" t="str">
        <f t="shared" si="24"/>
        <v/>
      </c>
      <c r="F714" s="14" t="str">
        <f t="shared" si="20"/>
        <v/>
      </c>
      <c r="I714" s="14" t="str">
        <f t="shared" si="21"/>
        <v/>
      </c>
      <c r="L714" s="14" t="str">
        <f t="shared" si="22"/>
        <v/>
      </c>
      <c r="O714" s="14" t="str">
        <f t="shared" si="23"/>
        <v/>
      </c>
    </row>
    <row r="715" spans="3:15" x14ac:dyDescent="0.3">
      <c r="C715" s="14" t="str">
        <f t="shared" si="24"/>
        <v/>
      </c>
      <c r="F715" s="14" t="str">
        <f t="shared" si="20"/>
        <v/>
      </c>
      <c r="I715" s="14" t="str">
        <f t="shared" si="21"/>
        <v/>
      </c>
      <c r="L715" s="14" t="str">
        <f t="shared" si="22"/>
        <v/>
      </c>
      <c r="O715" s="14" t="str">
        <f t="shared" si="23"/>
        <v/>
      </c>
    </row>
    <row r="716" spans="3:15" x14ac:dyDescent="0.3">
      <c r="C716" s="14" t="str">
        <f t="shared" si="24"/>
        <v/>
      </c>
      <c r="F716" s="14" t="str">
        <f t="shared" si="20"/>
        <v/>
      </c>
      <c r="I716" s="14" t="str">
        <f t="shared" si="21"/>
        <v/>
      </c>
      <c r="L716" s="14" t="str">
        <f t="shared" si="22"/>
        <v/>
      </c>
      <c r="O716" s="14" t="str">
        <f t="shared" si="23"/>
        <v/>
      </c>
    </row>
    <row r="717" spans="3:15" x14ac:dyDescent="0.3">
      <c r="C717" s="14" t="str">
        <f t="shared" si="24"/>
        <v/>
      </c>
      <c r="F717" s="14" t="str">
        <f t="shared" si="20"/>
        <v/>
      </c>
      <c r="I717" s="14" t="str">
        <f t="shared" si="21"/>
        <v/>
      </c>
      <c r="L717" s="14" t="str">
        <f t="shared" si="22"/>
        <v/>
      </c>
      <c r="O717" s="14" t="str">
        <f t="shared" si="23"/>
        <v/>
      </c>
    </row>
    <row r="718" spans="3:15" x14ac:dyDescent="0.3">
      <c r="C718" s="14" t="str">
        <f t="shared" si="24"/>
        <v/>
      </c>
      <c r="F718" s="14" t="str">
        <f t="shared" si="20"/>
        <v/>
      </c>
      <c r="I718" s="14" t="str">
        <f t="shared" si="21"/>
        <v/>
      </c>
      <c r="L718" s="14" t="str">
        <f t="shared" si="22"/>
        <v/>
      </c>
      <c r="O718" s="14" t="str">
        <f t="shared" si="23"/>
        <v/>
      </c>
    </row>
    <row r="719" spans="3:15" x14ac:dyDescent="0.3">
      <c r="C719" s="14" t="str">
        <f t="shared" si="24"/>
        <v/>
      </c>
      <c r="F719" s="14" t="str">
        <f t="shared" si="20"/>
        <v/>
      </c>
      <c r="I719" s="14" t="str">
        <f t="shared" si="21"/>
        <v/>
      </c>
      <c r="L719" s="14" t="str">
        <f t="shared" si="22"/>
        <v/>
      </c>
      <c r="O719" s="14" t="str">
        <f t="shared" si="23"/>
        <v/>
      </c>
    </row>
    <row r="720" spans="3:15" x14ac:dyDescent="0.3">
      <c r="C720" s="14" t="str">
        <f t="shared" si="24"/>
        <v/>
      </c>
      <c r="F720" s="14" t="str">
        <f t="shared" si="20"/>
        <v/>
      </c>
      <c r="I720" s="14" t="str">
        <f t="shared" si="21"/>
        <v/>
      </c>
      <c r="L720" s="14" t="str">
        <f t="shared" si="22"/>
        <v/>
      </c>
      <c r="O720" s="14" t="str">
        <f t="shared" si="23"/>
        <v/>
      </c>
    </row>
    <row r="721" spans="3:15" x14ac:dyDescent="0.3">
      <c r="C721" s="14" t="str">
        <f t="shared" si="24"/>
        <v/>
      </c>
      <c r="F721" s="14" t="str">
        <f t="shared" si="20"/>
        <v/>
      </c>
      <c r="I721" s="14" t="str">
        <f t="shared" si="21"/>
        <v/>
      </c>
      <c r="L721" s="14" t="str">
        <f t="shared" si="22"/>
        <v/>
      </c>
      <c r="O721" s="14" t="str">
        <f t="shared" si="23"/>
        <v/>
      </c>
    </row>
    <row r="722" spans="3:15" x14ac:dyDescent="0.3">
      <c r="C722" s="14" t="str">
        <f t="shared" si="24"/>
        <v/>
      </c>
      <c r="F722" s="14" t="str">
        <f t="shared" si="20"/>
        <v/>
      </c>
      <c r="I722" s="14" t="str">
        <f t="shared" si="21"/>
        <v/>
      </c>
      <c r="L722" s="14" t="str">
        <f t="shared" si="22"/>
        <v/>
      </c>
      <c r="O722" s="14" t="str">
        <f t="shared" si="23"/>
        <v/>
      </c>
    </row>
    <row r="723" spans="3:15" x14ac:dyDescent="0.3">
      <c r="C723" s="14" t="str">
        <f t="shared" si="24"/>
        <v/>
      </c>
      <c r="F723" s="14" t="str">
        <f t="shared" si="20"/>
        <v/>
      </c>
      <c r="I723" s="14" t="str">
        <f t="shared" si="21"/>
        <v/>
      </c>
      <c r="L723" s="14" t="str">
        <f t="shared" si="22"/>
        <v/>
      </c>
      <c r="O723" s="14" t="str">
        <f t="shared" si="23"/>
        <v/>
      </c>
    </row>
    <row r="724" spans="3:15" x14ac:dyDescent="0.3">
      <c r="C724" s="14" t="str">
        <f t="shared" si="24"/>
        <v/>
      </c>
      <c r="F724" s="14" t="str">
        <f t="shared" si="20"/>
        <v/>
      </c>
      <c r="I724" s="14" t="str">
        <f t="shared" si="21"/>
        <v/>
      </c>
      <c r="L724" s="14" t="str">
        <f t="shared" si="22"/>
        <v/>
      </c>
      <c r="O724" s="14" t="str">
        <f t="shared" si="23"/>
        <v/>
      </c>
    </row>
    <row r="725" spans="3:15" x14ac:dyDescent="0.3">
      <c r="C725" s="14" t="str">
        <f t="shared" si="24"/>
        <v/>
      </c>
      <c r="F725" s="14" t="str">
        <f t="shared" si="20"/>
        <v/>
      </c>
      <c r="I725" s="14" t="str">
        <f t="shared" si="21"/>
        <v/>
      </c>
      <c r="L725" s="14" t="str">
        <f t="shared" si="22"/>
        <v/>
      </c>
      <c r="O725" s="14" t="str">
        <f t="shared" si="23"/>
        <v/>
      </c>
    </row>
    <row r="726" spans="3:15" x14ac:dyDescent="0.3">
      <c r="C726" s="14" t="str">
        <f t="shared" si="24"/>
        <v/>
      </c>
      <c r="F726" s="14" t="str">
        <f t="shared" si="20"/>
        <v/>
      </c>
      <c r="I726" s="14" t="str">
        <f t="shared" si="21"/>
        <v/>
      </c>
      <c r="L726" s="14" t="str">
        <f t="shared" si="22"/>
        <v/>
      </c>
      <c r="O726" s="14" t="str">
        <f t="shared" si="23"/>
        <v/>
      </c>
    </row>
    <row r="727" spans="3:15" x14ac:dyDescent="0.3">
      <c r="C727" s="14" t="str">
        <f t="shared" si="24"/>
        <v/>
      </c>
      <c r="F727" s="14" t="str">
        <f t="shared" si="20"/>
        <v/>
      </c>
      <c r="I727" s="14" t="str">
        <f t="shared" si="21"/>
        <v/>
      </c>
      <c r="L727" s="14" t="str">
        <f t="shared" si="22"/>
        <v/>
      </c>
      <c r="O727" s="14" t="str">
        <f t="shared" si="23"/>
        <v/>
      </c>
    </row>
    <row r="728" spans="3:15" x14ac:dyDescent="0.3">
      <c r="C728" s="14" t="str">
        <f t="shared" si="24"/>
        <v/>
      </c>
      <c r="F728" s="14" t="str">
        <f t="shared" si="20"/>
        <v/>
      </c>
      <c r="I728" s="14" t="str">
        <f t="shared" si="21"/>
        <v/>
      </c>
      <c r="L728" s="14" t="str">
        <f t="shared" si="22"/>
        <v/>
      </c>
      <c r="O728" s="14" t="str">
        <f t="shared" si="23"/>
        <v/>
      </c>
    </row>
    <row r="729" spans="3:15" x14ac:dyDescent="0.3">
      <c r="C729" s="14" t="str">
        <f t="shared" si="24"/>
        <v/>
      </c>
      <c r="F729" s="14" t="str">
        <f t="shared" si="20"/>
        <v/>
      </c>
      <c r="I729" s="14" t="str">
        <f t="shared" si="21"/>
        <v/>
      </c>
      <c r="L729" s="14" t="str">
        <f t="shared" si="22"/>
        <v/>
      </c>
      <c r="O729" s="14" t="str">
        <f t="shared" si="23"/>
        <v/>
      </c>
    </row>
    <row r="730" spans="3:15" x14ac:dyDescent="0.3">
      <c r="C730" s="14" t="str">
        <f t="shared" si="24"/>
        <v/>
      </c>
      <c r="F730" s="14" t="str">
        <f t="shared" si="20"/>
        <v/>
      </c>
      <c r="I730" s="14" t="str">
        <f t="shared" si="21"/>
        <v/>
      </c>
      <c r="L730" s="14" t="str">
        <f t="shared" si="22"/>
        <v/>
      </c>
      <c r="O730" s="14" t="str">
        <f t="shared" si="23"/>
        <v/>
      </c>
    </row>
    <row r="731" spans="3:15" x14ac:dyDescent="0.3">
      <c r="C731" s="14" t="str">
        <f t="shared" si="24"/>
        <v/>
      </c>
      <c r="F731" s="14" t="str">
        <f t="shared" si="20"/>
        <v/>
      </c>
      <c r="I731" s="14" t="str">
        <f t="shared" si="21"/>
        <v/>
      </c>
      <c r="L731" s="14" t="str">
        <f t="shared" si="22"/>
        <v/>
      </c>
      <c r="O731" s="14" t="str">
        <f t="shared" si="23"/>
        <v/>
      </c>
    </row>
    <row r="732" spans="3:15" x14ac:dyDescent="0.3">
      <c r="C732" s="14" t="str">
        <f t="shared" si="24"/>
        <v/>
      </c>
      <c r="F732" s="14" t="str">
        <f t="shared" si="20"/>
        <v/>
      </c>
      <c r="I732" s="14" t="str">
        <f t="shared" si="21"/>
        <v/>
      </c>
      <c r="L732" s="14" t="str">
        <f t="shared" si="22"/>
        <v/>
      </c>
      <c r="O732" s="14" t="str">
        <f t="shared" si="23"/>
        <v/>
      </c>
    </row>
    <row r="733" spans="3:15" x14ac:dyDescent="0.3">
      <c r="C733" s="14" t="str">
        <f t="shared" si="24"/>
        <v/>
      </c>
      <c r="F733" s="14" t="str">
        <f t="shared" si="20"/>
        <v/>
      </c>
      <c r="I733" s="14" t="str">
        <f t="shared" si="21"/>
        <v/>
      </c>
      <c r="L733" s="14" t="str">
        <f t="shared" si="22"/>
        <v/>
      </c>
      <c r="O733" s="14" t="str">
        <f t="shared" si="23"/>
        <v/>
      </c>
    </row>
  </sheetData>
  <mergeCells count="7">
    <mergeCell ref="A1:P1"/>
    <mergeCell ref="N2:P2"/>
    <mergeCell ref="R2:S2"/>
    <mergeCell ref="B2:D2"/>
    <mergeCell ref="E2:G2"/>
    <mergeCell ref="H2:J2"/>
    <mergeCell ref="K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POUR COMMENCER</vt:lpstr>
      <vt:lpstr>EDT-1niveau</vt:lpstr>
      <vt:lpstr>Volumes horaires-1niv</vt:lpstr>
      <vt:lpstr>EDT1niv-A imprimer</vt:lpstr>
      <vt:lpstr>Liste-1niveau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Valben</dc:creator>
  <cp:lastModifiedBy>Valben</cp:lastModifiedBy>
  <cp:lastPrinted>2014-09-05T19:14:00Z</cp:lastPrinted>
  <dcterms:created xsi:type="dcterms:W3CDTF">2014-02-26T12:16:27Z</dcterms:created>
  <dcterms:modified xsi:type="dcterms:W3CDTF">2016-08-23T08:46:39Z</dcterms:modified>
</cp:coreProperties>
</file>